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9320" windowHeight="12270" tabRatio="605"/>
  </bookViews>
  <sheets>
    <sheet name="lista rankingowa  (uchwala)" sheetId="14" r:id="rId1"/>
  </sheets>
  <definedNames>
    <definedName name="_xlnm._FilterDatabase" localSheetId="0" hidden="1">'lista rankingowa  (uchwala)'!$A$2:$AC$30</definedName>
    <definedName name="Merytoryczni">#REF!</definedName>
    <definedName name="merytoryczni2">#REF!</definedName>
    <definedName name="_xlnm.Print_Area" localSheetId="0">'lista rankingowa  (uchwala)'!$A$1:$W$39</definedName>
    <definedName name="OcDokonana" localSheetId="0">#REF!</definedName>
    <definedName name="OcDokonana">#REF!</definedName>
    <definedName name="Strategiczni">#REF!</definedName>
    <definedName name="Strategiczni2">#REF!</definedName>
    <definedName name="_xlnm.Print_Titles" localSheetId="0">'lista rankingowa  (uchwala)'!$2:$2</definedName>
  </definedNames>
  <calcPr calcId="125725"/>
</workbook>
</file>

<file path=xl/calcChain.xml><?xml version="1.0" encoding="utf-8"?>
<calcChain xmlns="http://schemas.openxmlformats.org/spreadsheetml/2006/main">
  <c r="O30" i="14"/>
  <c r="N30"/>
  <c r="M30"/>
  <c r="L30"/>
  <c r="K30"/>
  <c r="D37" l="1"/>
  <c r="D35"/>
  <c r="E34"/>
  <c r="E36" s="1"/>
  <c r="E38" s="1"/>
  <c r="D38" l="1"/>
  <c r="D36"/>
  <c r="V28"/>
  <c r="W28" s="1"/>
  <c r="V25"/>
  <c r="W25" s="1"/>
  <c r="V24"/>
  <c r="W24" s="1"/>
  <c r="V23"/>
  <c r="W23" s="1"/>
  <c r="V22"/>
  <c r="W22" s="1"/>
  <c r="V21"/>
  <c r="W21" s="1"/>
  <c r="V20"/>
  <c r="W20" s="1"/>
  <c r="V19"/>
  <c r="W19" s="1"/>
  <c r="V18"/>
  <c r="W18" s="1"/>
  <c r="V17"/>
  <c r="W17" s="1"/>
  <c r="V16"/>
  <c r="W16" s="1"/>
  <c r="V15"/>
  <c r="W15" s="1"/>
  <c r="V14"/>
  <c r="W14" s="1"/>
  <c r="V13"/>
  <c r="W13" s="1"/>
  <c r="V12"/>
  <c r="W12" s="1"/>
  <c r="V11"/>
  <c r="W11" s="1"/>
  <c r="V10"/>
  <c r="W10" s="1"/>
  <c r="V9"/>
  <c r="W9" s="1"/>
  <c r="V8"/>
  <c r="W8" s="1"/>
  <c r="V7"/>
  <c r="W7" s="1"/>
  <c r="V6"/>
  <c r="W6" s="1"/>
  <c r="V5"/>
  <c r="W5" s="1"/>
  <c r="V4"/>
  <c r="W4" s="1"/>
</calcChain>
</file>

<file path=xl/sharedStrings.xml><?xml version="1.0" encoding="utf-8"?>
<sst xmlns="http://schemas.openxmlformats.org/spreadsheetml/2006/main" count="273" uniqueCount="185">
  <si>
    <t xml:space="preserve">Nr rejestracyjny </t>
  </si>
  <si>
    <t>Wnioskodawca</t>
  </si>
  <si>
    <t xml:space="preserve">Tytuł </t>
  </si>
  <si>
    <t>Kategoria interwencji</t>
  </si>
  <si>
    <t>Całkowita Wartość Projektu w PLN</t>
  </si>
  <si>
    <t>Wnioskowana kwota z EFRR w PLN</t>
  </si>
  <si>
    <t>Wnioskowana kwota z budżetu państwa (nie zawsze wystąpi)</t>
  </si>
  <si>
    <t>Miejsce realizacji projektu 
(Miejscowość)</t>
  </si>
  <si>
    <t>Siedziba wnioskodawcy 
(Powiat)</t>
  </si>
  <si>
    <t>Siedziba wnioskodawcy 
(Miejscowość)</t>
  </si>
  <si>
    <t>Lp</t>
  </si>
  <si>
    <t xml:space="preserve">Miejsce realizacji projektu
(Powiat) </t>
  </si>
  <si>
    <t>Maksymalna średnia punktów możliwa do uzyskania w ramach oceny Horyzontalnej i Szczegółowej</t>
  </si>
  <si>
    <t>Średnia punktów oceny Horyzontalnej i Szczegółowej</t>
  </si>
  <si>
    <t xml:space="preserve">Maksymalna średnia punktów możliwa do uzyskania w ramach oceny Strategicznej </t>
  </si>
  <si>
    <t>Średnia punktów oceny strategicznej</t>
  </si>
  <si>
    <t>Procent maksymalnej liczby punktów możliwych do
zdobycia</t>
  </si>
  <si>
    <t>Kwota wnioskowana z EFRR + budżetu państwa w PLN</t>
  </si>
  <si>
    <t>Koszty kwalifikowalne w PLN</t>
  </si>
  <si>
    <t>"POLIMERGRAF" SPÓŁKA Z OGRANICZONĄ ODPOWIEDZIALNOŚCIĄ</t>
  </si>
  <si>
    <t>Wzrost innowacji w firmie POLIMERGRAF poprzez wdrożenie nowej technologii
produkcjifotopolimerów</t>
  </si>
  <si>
    <t>TOPSIL spółka z ograniczoną odpowiedzialnością spółka komandytowa</t>
  </si>
  <si>
    <t>Stworzenie laboratorium technologicznego na potrzeby B+R firmy Topsil</t>
  </si>
  <si>
    <t>INTERNATIONAL PLASTIK POLSKA Sp. z o.o.</t>
  </si>
  <si>
    <t>Wdrożenie innowacyjnej technologii produkcji sztućców dwuwarstwowych z wykorzystaniem
materiału pochodzącego z recyklingu</t>
  </si>
  <si>
    <t>07</t>
  </si>
  <si>
    <t>09</t>
  </si>
  <si>
    <t>Powiat m. st. Warszawa</t>
  </si>
  <si>
    <t>Warszawa</t>
  </si>
  <si>
    <t>Powiat otwocki</t>
  </si>
  <si>
    <t>Celestynów</t>
  </si>
  <si>
    <t>Powiat grodziski</t>
  </si>
  <si>
    <t>Słubica B</t>
  </si>
  <si>
    <t>Powiat miński</t>
  </si>
  <si>
    <t>Dębe Wielkie</t>
  </si>
  <si>
    <t>Powiat m. Płock</t>
  </si>
  <si>
    <t>Płock</t>
  </si>
  <si>
    <t>Powiat pruszkowski</t>
  </si>
  <si>
    <t>DEKOR-Publidecor Spółka z ograniczoną odpowiedzialnością</t>
  </si>
  <si>
    <t>Inwestycja w innowacyjną linię produkcji etykiet zabezpieczonych przed wykonaniem
duplikatu drogą do wzrostu konkurencyjności DEKOR-PUBLIDECOR Sp. z o.o.</t>
  </si>
  <si>
    <t>Chrośla</t>
  </si>
  <si>
    <t>BELL Przedsiębiorstwo Produkcyjno – Handlowo – Usługowe Krzysztof Pałyska</t>
  </si>
  <si>
    <t>Józefów</t>
  </si>
  <si>
    <t>Przedsiębiorstwo Produkcyjno-Handlowe "ROL-MOT" Spółka z o.o.</t>
  </si>
  <si>
    <t>Powiat lipski</t>
  </si>
  <si>
    <t>Ciepielów</t>
  </si>
  <si>
    <t>Grupa BGK Sp. z o.o.</t>
  </si>
  <si>
    <t>Poprawa pozycji konkurencyjnej na rynku dzięki dywersyfikacji oferty w wyniku wdrożenia inn
owacyjnej technologii produkcji w Grupie BGK Sp. z o.o.</t>
  </si>
  <si>
    <t>Powiat garwoliński</t>
  </si>
  <si>
    <t>Parysów</t>
  </si>
  <si>
    <t>Wzrost konkurencyjności firmy POLMO ŁOMIANKI S.A. poprzez wprowadzenie nowych
produktów na rynek międzynarodowy.</t>
  </si>
  <si>
    <t>Powiat warsza
wski zachodni</t>
  </si>
  <si>
    <t>Łomianki</t>
  </si>
  <si>
    <t>Powiat warszawski zachodni</t>
  </si>
  <si>
    <t>Poprawa konkurencyjności rynkowej spółki "Jakmet" poprzez wdrożenie innowacyjnej
technologii produkcji obudów wraz z nowoczesną usługą z zakresu obróbki wyrobów z blach.</t>
  </si>
  <si>
    <t>Sobienki</t>
  </si>
  <si>
    <t>Przedsiębiorstwo Produkcyjno-Handlowe "WR" Spółka z Ograniczoną Odpowiedzialnością</t>
  </si>
  <si>
    <t>Wzrost konkurencyjności Spółki WR poprzez zakup innowacyjnych maszyn do obróbki metali.</t>
  </si>
  <si>
    <t>Powiat przasnyski</t>
  </si>
  <si>
    <t>Przasnysz</t>
  </si>
  <si>
    <t>"CENTRUM MEDYCZNE KARDIOMED URSUS" SPÓŁKA Z OGRANICZONĄ
ODPOWIEDZIALNOŚCIĄ</t>
  </si>
  <si>
    <t>Rozwój Centrum Medycznego Kardiomed Ursus poprzez zakup specjalistycznego sprzętu
medycznego i wdrożenie innowacyjnych usług w obszarze ochrony zdrowia</t>
  </si>
  <si>
    <t>„Olewnik Serwis” Lech Mikołajewski</t>
  </si>
  <si>
    <t>Rozwój przedsiębiorstwa „Olewnik Serwis” Lech Mikołajewski poprzez utworzenie
nowoczesnego Centrum Medycznego "Lawenda"</t>
  </si>
  <si>
    <t>Powiat płocki</t>
  </si>
  <si>
    <t>Drobin</t>
  </si>
  <si>
    <t>ZPC Flis Spółka Jawna</t>
  </si>
  <si>
    <t>Zakup innowacyjnej linii do produkcji cukierniczej poszerzającej asortyment ZPC Flis</t>
  </si>
  <si>
    <t>Powiat żyrardowski</t>
  </si>
  <si>
    <t>Kuranów</t>
  </si>
  <si>
    <t>Spółdzielnia Inwalidów Elektron</t>
  </si>
  <si>
    <t>Innowacyjna technologia produkcji cewek do maszyn na prąd zmienny podstawą wzrostu
konkurencyjności SI ELEKTRON w branży elektrotechnicznej</t>
  </si>
  <si>
    <t>Powiat szydłowiecki</t>
  </si>
  <si>
    <t>Szydłowiec</t>
  </si>
  <si>
    <t>GRUPA ALJEKA JERZY KACZOR</t>
  </si>
  <si>
    <t>Implementacja najnowocześniejszych rozwiązań technologicznych i organizacyjnych
środkiem do wzrostu innowacyjności i konkurencyjności przedsiębiorstwa na rynku
międzynarodowym.</t>
  </si>
  <si>
    <t>Powiat sochaczewski</t>
  </si>
  <si>
    <t>Sochaczew</t>
  </si>
  <si>
    <t>Przedsiębiorstwo Produkcyjno-Handlowe „Sogar” Z.W. Wiśniccy Spółka Jawna</t>
  </si>
  <si>
    <t>Wzrost konkurencyjności przedsiębiorstwa oraz rozszerzenie asortymentu oferowanych produktów poprzez zastosowanie innowacyjnej technologii oraz zakup nowoczesnych urządzeń</t>
  </si>
  <si>
    <t>Sokół</t>
  </si>
  <si>
    <t>PPHU PANEK</t>
  </si>
  <si>
    <t>Michałowice</t>
  </si>
  <si>
    <t>Euro-Truck spółka z ograniczoną odpowiedzialnością</t>
  </si>
  <si>
    <t>Rozwój i wzrost konkurencyjności firmy EURO-TRUCK SP. Z O.O. poprzez wprowadzenie
nowych usług opartych o innowacyjną technologię.</t>
  </si>
  <si>
    <t>Wprowadzenie nowych i udoskonalonych produktów poprzez zakup i wdrożenie innowacyjnej
technologii produkcji przez firmę PPHU PANEK</t>
  </si>
  <si>
    <t>Powiat m. Radom</t>
  </si>
  <si>
    <t>Radom</t>
  </si>
  <si>
    <t>PBM POŁUDNIE Spółka Akcyjna</t>
  </si>
  <si>
    <t>"Innowacyjne budownictwo" - Podniesienie innowacyjności oraz konkurencyjności
przedsiębiorstwa PBM Południe S.A. przez zakup nowoczesnej maszyny do produkcji betonu
i maszyny do utylizacji odpadów poprodukcyjnych.</t>
  </si>
  <si>
    <t>Polfer Podzespoły Indukcyjne Spółka Akcyjna</t>
  </si>
  <si>
    <t>„Wzrost konkurencyjności przedsiębiorstwa Polfer PI S.A. poprzez wdrożenie w
przedsiębiorstwie innowacyjnej zautomatyzowanej i w pełni zintegrowanej linii
technologicznej do produkcji cewek na korpusach”</t>
  </si>
  <si>
    <t>Powiat łosicki</t>
  </si>
  <si>
    <t>Woźniki</t>
  </si>
  <si>
    <t>ODMET Spółka Akcyjna</t>
  </si>
  <si>
    <t>Rozwój potencjału innowacyjnego i przedsiębiorczości Spółki Odmet poprzez wdrożenie
unikalnej technologii zautomatyzowanej produkcji elementów zbrojeniowych</t>
  </si>
  <si>
    <t>Powiat siedlecki</t>
  </si>
  <si>
    <t>Siedlce</t>
  </si>
  <si>
    <t>MELTON spółka z ograniczoną odpowiedzialnością.</t>
  </si>
  <si>
    <t>Powiat sierpecki</t>
  </si>
  <si>
    <t>Sierpc</t>
  </si>
  <si>
    <t>Firma Usługowo-Handlowa "Mar-Bud" Jan Soczewka</t>
  </si>
  <si>
    <t>Wzrost konkurencyjności firmy Mar-Bud Jan Soczewka poprzez wprowadzenie do oferty
innowacyjnych produktów i usług.</t>
  </si>
  <si>
    <t>Stok Lacki</t>
  </si>
  <si>
    <t>MJWPU.420-407/11</t>
  </si>
  <si>
    <t>MJWPU.420-410/11</t>
  </si>
  <si>
    <t>MJWPU.420-415/11</t>
  </si>
  <si>
    <t>MJWPU.420-429/11</t>
  </si>
  <si>
    <t>MJWPU.420-430/11</t>
  </si>
  <si>
    <t>MJWPU.420-431/11</t>
  </si>
  <si>
    <t>MJWPU.420-432/11</t>
  </si>
  <si>
    <t>MJWPU.420-434/11</t>
  </si>
  <si>
    <t>MJWPU.420-437/11</t>
  </si>
  <si>
    <t>MJWPU.420-443/11</t>
  </si>
  <si>
    <t>MJWPU.420-457/11</t>
  </si>
  <si>
    <t>MJWPU.420-462/11</t>
  </si>
  <si>
    <t>MJWPU.420-469/11</t>
  </si>
  <si>
    <t>MJWPU.420-471/11</t>
  </si>
  <si>
    <t>MJWPU.420-473/11</t>
  </si>
  <si>
    <t>MJWPU.420-438/11</t>
  </si>
  <si>
    <t>MJWPU.420-444/11</t>
  </si>
  <si>
    <t>MJWPU.420-454/11</t>
  </si>
  <si>
    <t>MJWPU.420-455/11</t>
  </si>
  <si>
    <t>MJWPU.420-456/11</t>
  </si>
  <si>
    <t>MJWPU.420-460/11</t>
  </si>
  <si>
    <t>Powiat m. Siedlce</t>
  </si>
  <si>
    <t>Podniesienie konkurencyjności przedsiębiorstwa w oparciu o zakup nowych urządzeń do obróbki metali.</t>
  </si>
  <si>
    <t>RAZEM:</t>
  </si>
  <si>
    <t>MJWPU.420-442/11</t>
  </si>
  <si>
    <t>MJWPU.420-417/11</t>
  </si>
  <si>
    <t>EURO</t>
  </si>
  <si>
    <t>PLN</t>
  </si>
  <si>
    <t>Podniesienie konkurencyjności firmy Bell PPHU poprzez inwestycje w innowacyjne
technologie produkcyjne</t>
  </si>
  <si>
    <t>"Jakmet" Spółka Jawna Andrzej Jałocha i Krzysztof Jałocha</t>
  </si>
  <si>
    <t>"POLMO ŁOMIANKI" SPÓŁKA AKCYJNA</t>
  </si>
  <si>
    <t>Procent dofinansowania kosztów kwalifikowalnych</t>
  </si>
  <si>
    <t>Simple Spółka Akcyjna</t>
  </si>
  <si>
    <t>Wytworzenie kompleksowego rozwiązania Simple.MED dla podmiotów oferujących usługi medyczne w wyniku inwestycji w aktywa trwałe</t>
  </si>
  <si>
    <t>MAAN Spółka z ograniczoną odpowiedzialnością</t>
  </si>
  <si>
    <t>Unowocześnienie parku maszynowego w celu wzmocnienia konkurencyjności i poszerzenia
możliwości produkcyjnych Spółki Maan.</t>
  </si>
  <si>
    <t>Powiat grójecki</t>
  </si>
  <si>
    <t>Podole</t>
  </si>
  <si>
    <t>Piekarnia Cukiernia AK Alicja Kalińska Spółka Jawna</t>
  </si>
  <si>
    <t>Wzrost konkurencyjności Spółki Jawnej Piekarnia Cukiernia AK Alicja Kalińska poprzez
rozbudowę zaplecza produkcyjnego</t>
  </si>
  <si>
    <t>Otrębusy</t>
  </si>
  <si>
    <t>Superstacja Sp. Z o.o.</t>
  </si>
  <si>
    <t>Wzrost konkurencyjności Superstacji poprzez wdrożenie innowacyjnej technologii i
zaoferowanie nowych usług</t>
  </si>
  <si>
    <t>Pozostała alokacja  środków EFRR przeznaczonych na konkurs RPOWM/1.5/1/2011</t>
  </si>
  <si>
    <t>Zapotrzebowanie na projekty z etapu wdrażania w ramach konkursu RPOWM/1.5/1/2011</t>
  </si>
  <si>
    <t xml:space="preserve">Alokacja na konkurs RPOWM/1.5/1/2011 EFRR </t>
  </si>
  <si>
    <t>Wartość 4 projektów ocenionych pozytywnie po proteście</t>
  </si>
  <si>
    <t>Nr KSI SIMIK</t>
  </si>
  <si>
    <t>RPMA.01.05.00-14-005/11</t>
  </si>
  <si>
    <t>RPMA.01.05.00-14-010/11</t>
  </si>
  <si>
    <t>RPMA.01.05.00-14-024/11</t>
  </si>
  <si>
    <t>RPMA.01.05.00-14-030/11</t>
  </si>
  <si>
    <t>RPMA.01.05.00-14-033/11</t>
  </si>
  <si>
    <t>RPMA.01.05.00-14-003/11</t>
  </si>
  <si>
    <t>RPMA.01.05.00-14-256/11</t>
  </si>
  <si>
    <t>RPMA.01.05.00-14-029/11</t>
  </si>
  <si>
    <t>RPMA.01.05.00-14-025/11</t>
  </si>
  <si>
    <t>RPMA.01.05.00-14-009/11</t>
  </si>
  <si>
    <t>RPMA.01.05.00-14-019/11</t>
  </si>
  <si>
    <t>RPMA.01.05.00-14-038/11</t>
  </si>
  <si>
    <t>RPMA.01.05.00-14-032/11</t>
  </si>
  <si>
    <t>RPMA.01.05.00-14-020/11</t>
  </si>
  <si>
    <t>RPMA.01.05.00-14-021/11</t>
  </si>
  <si>
    <t>RPMA.01.05.00-14-002/11</t>
  </si>
  <si>
    <t>RPMA.01.05.00-14-015/11</t>
  </si>
  <si>
    <t>RPMA.01.05.00-14-022/11</t>
  </si>
  <si>
    <t>RPMA.01.05.00-14-008/11</t>
  </si>
  <si>
    <t>RPMA.01.05.00-14-023/11</t>
  </si>
  <si>
    <t>RPMA.01.05.00-14-034/11</t>
  </si>
  <si>
    <t>RPMA.01.05.00-14-011/11</t>
  </si>
  <si>
    <t>RPMA.01.05.00-14-016/11</t>
  </si>
  <si>
    <t>RPMA.01.05.00-14-014/11</t>
  </si>
  <si>
    <t>RPMA.01.05.00-14-028/11</t>
  </si>
  <si>
    <t>RPMA.01.05.00-14-007/11</t>
  </si>
  <si>
    <t>RPMA.01.05.00-14-339/11</t>
  </si>
  <si>
    <t>Suma średnich oceny strategicznej i merytorycznej</t>
  </si>
  <si>
    <t>Maksymalna suma średnich oceny strategicznej i merytorycznej</t>
  </si>
  <si>
    <t>zmieniajacej uchwałę w sprawie zatwierdzenia listy rankingowej projektów pozytywnie zweryfikowanych pod względem oceny wykonalności i merytorycznej (horyzontalnej, szczegółowej) oraz strategicznej złożonych w ramach konkursu zamkniętego bez preselekcji RPOWM/1.5/1/2011 - Priorytet I „Tworzenie warunków dla rozwoju potencjału innowacyjnego i przedsiębiorczości na Mazowszu” dla Działania 1.5 „Rozwój przedsiębiorczości” Regionalnego Programu Operacyjnego Województwa Mazowieckiego 2007-2013.</t>
  </si>
  <si>
    <t>Kurs euro obowiązujący w dniu 30 stycznia 2013 r.</t>
  </si>
  <si>
    <t>Pozostała alokacja  środków EFRR przeznaczonych na konkurs RPOWM/1.5/1/2011 po dofinansowaniu 4 projektów ocenionych pozytywnie po proteście</t>
  </si>
  <si>
    <t>Analiza wykorzystania alokacji EFRR w ramach konkursu dla Działania 1.5 "Rozwój przedsiębiorczości" (kurs Euro 4,1988 PLN/EURO EBC obowiązujący w dniu 30 stycznia 2013 r.)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</si>
</sst>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&quot;MJWPU.420-&quot;0&quot;/11&quot;"/>
    <numFmt numFmtId="166" formatCode="0&quot;/11&quot;"/>
    <numFmt numFmtId="167" formatCode="#,##0.0000\ &quot;zł&quot;"/>
  </numFmts>
  <fonts count="17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4"/>
      <color theme="1"/>
      <name val="Czcionka tekstu podstawowego"/>
      <family val="2"/>
      <charset val="238"/>
    </font>
    <font>
      <sz val="10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9" fillId="0" borderId="0" xfId="0" applyNumberFormat="1" applyFont="1"/>
    <xf numFmtId="0" fontId="9" fillId="0" borderId="0" xfId="0" applyFont="1"/>
    <xf numFmtId="0" fontId="4" fillId="2" borderId="1" xfId="0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7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/>
    <xf numFmtId="0" fontId="10" fillId="0" borderId="0" xfId="0" applyFont="1" applyBorder="1" applyAlignment="1">
      <alignment horizontal="center" vertical="center" wrapText="1"/>
    </xf>
    <xf numFmtId="164" fontId="9" fillId="3" borderId="0" xfId="0" applyNumberFormat="1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7" fontId="16" fillId="0" borderId="2" xfId="0" applyNumberFormat="1" applyFont="1" applyBorder="1" applyAlignment="1">
      <alignment horizontal="center" vertical="center" wrapText="1"/>
    </xf>
    <xf numFmtId="167" fontId="16" fillId="0" borderId="4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</cellXfs>
  <cellStyles count="25">
    <cellStyle name="Normalny" xfId="0" builtinId="0"/>
    <cellStyle name="Normalny 10" xfId="1"/>
    <cellStyle name="Normalny 10 2" xfId="2"/>
    <cellStyle name="Normalny 11" xfId="3"/>
    <cellStyle name="Normalny 13" xfId="4"/>
    <cellStyle name="Normalny 14" xfId="5"/>
    <cellStyle name="Normalny 15" xfId="6"/>
    <cellStyle name="Normalny 16" xfId="7"/>
    <cellStyle name="Normalny 17" xfId="8"/>
    <cellStyle name="Normalny 18" xfId="9"/>
    <cellStyle name="Normalny 19" xfId="10"/>
    <cellStyle name="Normalny 2" xfId="11"/>
    <cellStyle name="Normalny 20" xfId="12"/>
    <cellStyle name="Normalny 21" xfId="13"/>
    <cellStyle name="Normalny 22" xfId="14"/>
    <cellStyle name="Normalny 24" xfId="15"/>
    <cellStyle name="Normalny 25" xfId="16"/>
    <cellStyle name="Normalny 3" xfId="17"/>
    <cellStyle name="Normalny 4" xfId="18"/>
    <cellStyle name="Normalny 5" xfId="24"/>
    <cellStyle name="Normalny 6" xfId="19"/>
    <cellStyle name="Normalny 7" xfId="20"/>
    <cellStyle name="Normalny 8" xfId="21"/>
    <cellStyle name="Normalny 9" xfId="22"/>
    <cellStyle name="Procentowy 2" xfId="23"/>
  </cellStyles>
  <dxfs count="0"/>
  <tableStyles count="0" defaultTableStyle="TableStyleMedium9" defaultPivotStyle="PivotStyleLight16"/>
  <colors>
    <mruColors>
      <color rgb="FFFFFF99"/>
      <color rgb="FFF4FFBD"/>
      <color rgb="FFDBF2F3"/>
      <color rgb="FFFFFF66"/>
      <color rgb="FFF4E08C"/>
      <color rgb="FFEAC6C4"/>
      <color rgb="FFEDCDCB"/>
      <color rgb="FFE7F6FF"/>
      <color rgb="FFCCECFF"/>
      <color rgb="FFF8EDE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0"/>
  <sheetViews>
    <sheetView tabSelected="1" zoomScale="80" zoomScaleNormal="80" zoomScalePageLayoutView="80" workbookViewId="0">
      <selection activeCell="I42" sqref="I42"/>
    </sheetView>
  </sheetViews>
  <sheetFormatPr defaultRowHeight="79.5" customHeight="1"/>
  <cols>
    <col min="1" max="1" width="4.375" style="4" customWidth="1"/>
    <col min="2" max="2" width="17.25" style="3" customWidth="1"/>
    <col min="3" max="3" width="14.625" style="4" customWidth="1"/>
    <col min="4" max="4" width="21.25" style="4" customWidth="1"/>
    <col min="5" max="5" width="26.5" style="4" customWidth="1"/>
    <col min="6" max="6" width="9.875" style="4" customWidth="1"/>
    <col min="7" max="7" width="12.25" style="4" customWidth="1"/>
    <col min="8" max="8" width="12.375" style="4" customWidth="1"/>
    <col min="9" max="9" width="13.625" style="4" customWidth="1"/>
    <col min="10" max="10" width="13.875" style="4" customWidth="1"/>
    <col min="11" max="11" width="14.25" style="4" customWidth="1"/>
    <col min="12" max="12" width="12.375" style="4" customWidth="1"/>
    <col min="13" max="13" width="13" style="4" customWidth="1"/>
    <col min="14" max="14" width="12.125" style="4" customWidth="1"/>
    <col min="15" max="15" width="12.75" style="4" customWidth="1"/>
    <col min="16" max="16" width="14.125" style="4" customWidth="1"/>
    <col min="17" max="17" width="12.75" style="4" customWidth="1"/>
    <col min="18" max="18" width="12.75" style="5" customWidth="1"/>
    <col min="19" max="19" width="12.5" style="5" customWidth="1"/>
    <col min="20" max="20" width="12.25" style="4" customWidth="1"/>
    <col min="21" max="21" width="11.875" style="5" customWidth="1"/>
    <col min="22" max="22" width="12.125" style="4" customWidth="1"/>
    <col min="23" max="23" width="12.625" style="4" customWidth="1"/>
    <col min="24" max="16384" width="9" style="4"/>
  </cols>
  <sheetData>
    <row r="1" spans="1:29" ht="65.25" customHeight="1">
      <c r="A1" s="55" t="s">
        <v>181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9" s="2" customFormat="1" ht="115.5" customHeight="1">
      <c r="A2" s="12" t="s">
        <v>10</v>
      </c>
      <c r="B2" s="12" t="s">
        <v>0</v>
      </c>
      <c r="C2" s="12" t="s">
        <v>151</v>
      </c>
      <c r="D2" s="12" t="s">
        <v>1</v>
      </c>
      <c r="E2" s="12" t="s">
        <v>2</v>
      </c>
      <c r="F2" s="12" t="s">
        <v>3</v>
      </c>
      <c r="G2" s="12" t="s">
        <v>11</v>
      </c>
      <c r="H2" s="12" t="s">
        <v>7</v>
      </c>
      <c r="I2" s="12" t="s">
        <v>8</v>
      </c>
      <c r="J2" s="12" t="s">
        <v>9</v>
      </c>
      <c r="K2" s="12" t="s">
        <v>4</v>
      </c>
      <c r="L2" s="12" t="s">
        <v>18</v>
      </c>
      <c r="M2" s="12" t="s">
        <v>5</v>
      </c>
      <c r="N2" s="12" t="s">
        <v>6</v>
      </c>
      <c r="O2" s="12" t="s">
        <v>17</v>
      </c>
      <c r="P2" s="12" t="s">
        <v>135</v>
      </c>
      <c r="Q2" s="12" t="s">
        <v>12</v>
      </c>
      <c r="R2" s="12" t="s">
        <v>13</v>
      </c>
      <c r="S2" s="12" t="s">
        <v>14</v>
      </c>
      <c r="T2" s="12" t="s">
        <v>15</v>
      </c>
      <c r="U2" s="12" t="s">
        <v>180</v>
      </c>
      <c r="V2" s="12" t="s">
        <v>179</v>
      </c>
      <c r="W2" s="12" t="s">
        <v>16</v>
      </c>
      <c r="X2" s="1"/>
      <c r="Y2" s="1"/>
      <c r="Z2" s="1"/>
      <c r="AA2" s="1"/>
      <c r="AB2" s="1"/>
      <c r="AC2" s="1"/>
    </row>
    <row r="3" spans="1:29" s="2" customFormat="1" ht="86.25" customHeight="1">
      <c r="A3" s="31">
        <v>1</v>
      </c>
      <c r="B3" s="43">
        <v>478</v>
      </c>
      <c r="C3" s="34" t="s">
        <v>178</v>
      </c>
      <c r="D3" s="31" t="s">
        <v>136</v>
      </c>
      <c r="E3" s="31" t="s">
        <v>137</v>
      </c>
      <c r="F3" s="39" t="s">
        <v>25</v>
      </c>
      <c r="G3" s="31" t="s">
        <v>27</v>
      </c>
      <c r="H3" s="31" t="s">
        <v>28</v>
      </c>
      <c r="I3" s="31" t="s">
        <v>27</v>
      </c>
      <c r="J3" s="31" t="s">
        <v>28</v>
      </c>
      <c r="K3" s="38">
        <v>5730065</v>
      </c>
      <c r="L3" s="38">
        <v>3707500</v>
      </c>
      <c r="M3" s="38">
        <v>945097.36</v>
      </c>
      <c r="N3" s="38">
        <v>166781.89000000001</v>
      </c>
      <c r="O3" s="38">
        <v>1111879.25</v>
      </c>
      <c r="P3" s="40">
        <v>0.2999</v>
      </c>
      <c r="Q3" s="41">
        <v>80</v>
      </c>
      <c r="R3" s="41">
        <v>65</v>
      </c>
      <c r="S3" s="41">
        <v>35</v>
      </c>
      <c r="T3" s="41">
        <v>29</v>
      </c>
      <c r="U3" s="41">
        <v>115</v>
      </c>
      <c r="V3" s="42">
        <v>94</v>
      </c>
      <c r="W3" s="40">
        <v>0.81739130434782614</v>
      </c>
      <c r="X3" s="1"/>
      <c r="Y3" s="1"/>
      <c r="Z3" s="1"/>
      <c r="AA3" s="1"/>
      <c r="AB3" s="1"/>
      <c r="AC3" s="1"/>
    </row>
    <row r="4" spans="1:29" ht="90.75" customHeight="1">
      <c r="A4" s="31">
        <v>2</v>
      </c>
      <c r="B4" s="6" t="s">
        <v>106</v>
      </c>
      <c r="C4" s="34" t="s">
        <v>152</v>
      </c>
      <c r="D4" s="6" t="s">
        <v>23</v>
      </c>
      <c r="E4" s="6" t="s">
        <v>24</v>
      </c>
      <c r="F4" s="6" t="s">
        <v>25</v>
      </c>
      <c r="G4" s="6" t="s">
        <v>33</v>
      </c>
      <c r="H4" s="6" t="s">
        <v>34</v>
      </c>
      <c r="I4" s="6" t="s">
        <v>33</v>
      </c>
      <c r="J4" s="6" t="s">
        <v>34</v>
      </c>
      <c r="K4" s="7">
        <v>4028250</v>
      </c>
      <c r="L4" s="7">
        <v>3275000</v>
      </c>
      <c r="M4" s="7">
        <v>835125</v>
      </c>
      <c r="N4" s="7">
        <v>147375</v>
      </c>
      <c r="O4" s="7">
        <v>982500</v>
      </c>
      <c r="P4" s="8">
        <v>0.3</v>
      </c>
      <c r="Q4" s="9">
        <v>80</v>
      </c>
      <c r="R4" s="9">
        <v>60</v>
      </c>
      <c r="S4" s="9">
        <v>35</v>
      </c>
      <c r="T4" s="9">
        <v>29</v>
      </c>
      <c r="U4" s="9">
        <v>115</v>
      </c>
      <c r="V4" s="14">
        <f>R4+T4</f>
        <v>89</v>
      </c>
      <c r="W4" s="8">
        <f>V4/U4</f>
        <v>0.77391304347826084</v>
      </c>
      <c r="X4" s="3"/>
      <c r="Y4" s="3"/>
      <c r="Z4" s="3"/>
      <c r="AA4" s="3"/>
      <c r="AB4" s="3"/>
      <c r="AC4" s="3"/>
    </row>
    <row r="5" spans="1:29" ht="78.75" customHeight="1">
      <c r="A5" s="31">
        <v>3</v>
      </c>
      <c r="B5" s="6" t="s">
        <v>108</v>
      </c>
      <c r="C5" s="34" t="s">
        <v>153</v>
      </c>
      <c r="D5" s="6" t="s">
        <v>41</v>
      </c>
      <c r="E5" s="6" t="s">
        <v>132</v>
      </c>
      <c r="F5" s="6" t="s">
        <v>26</v>
      </c>
      <c r="G5" s="6" t="s">
        <v>29</v>
      </c>
      <c r="H5" s="6" t="s">
        <v>42</v>
      </c>
      <c r="I5" s="6" t="s">
        <v>29</v>
      </c>
      <c r="J5" s="6" t="s">
        <v>42</v>
      </c>
      <c r="K5" s="7">
        <v>4735500</v>
      </c>
      <c r="L5" s="7">
        <v>3850000</v>
      </c>
      <c r="M5" s="7">
        <v>981422.75</v>
      </c>
      <c r="N5" s="7">
        <v>173192.25</v>
      </c>
      <c r="O5" s="7">
        <v>1154615</v>
      </c>
      <c r="P5" s="8">
        <v>0.2999</v>
      </c>
      <c r="Q5" s="9">
        <v>80</v>
      </c>
      <c r="R5" s="9">
        <v>59</v>
      </c>
      <c r="S5" s="9">
        <v>35</v>
      </c>
      <c r="T5" s="9">
        <v>29</v>
      </c>
      <c r="U5" s="9">
        <v>115</v>
      </c>
      <c r="V5" s="14">
        <f t="shared" ref="V5:V28" si="0">R5+T5</f>
        <v>88</v>
      </c>
      <c r="W5" s="8">
        <f t="shared" ref="W5:W28" si="1">V5/U5</f>
        <v>0.76521739130434785</v>
      </c>
      <c r="X5" s="3"/>
      <c r="Y5" s="3"/>
      <c r="Z5" s="3"/>
      <c r="AA5" s="3"/>
      <c r="AB5" s="3"/>
      <c r="AC5" s="3"/>
    </row>
    <row r="6" spans="1:29" ht="65.25" customHeight="1">
      <c r="A6" s="31">
        <v>4</v>
      </c>
      <c r="B6" s="6" t="s">
        <v>116</v>
      </c>
      <c r="C6" s="34" t="s">
        <v>154</v>
      </c>
      <c r="D6" s="6" t="s">
        <v>66</v>
      </c>
      <c r="E6" s="6" t="s">
        <v>67</v>
      </c>
      <c r="F6" s="6" t="s">
        <v>26</v>
      </c>
      <c r="G6" s="6" t="s">
        <v>68</v>
      </c>
      <c r="H6" s="6" t="s">
        <v>69</v>
      </c>
      <c r="I6" s="6" t="s">
        <v>68</v>
      </c>
      <c r="J6" s="6" t="s">
        <v>69</v>
      </c>
      <c r="K6" s="7">
        <v>4674000</v>
      </c>
      <c r="L6" s="7">
        <v>3800000</v>
      </c>
      <c r="M6" s="7">
        <v>1096585</v>
      </c>
      <c r="N6" s="7">
        <v>193515</v>
      </c>
      <c r="O6" s="7">
        <v>1290100</v>
      </c>
      <c r="P6" s="8">
        <v>0.33950000000000002</v>
      </c>
      <c r="Q6" s="9">
        <v>80</v>
      </c>
      <c r="R6" s="9">
        <v>56</v>
      </c>
      <c r="S6" s="9">
        <v>35</v>
      </c>
      <c r="T6" s="9">
        <v>29.5</v>
      </c>
      <c r="U6" s="9">
        <v>115</v>
      </c>
      <c r="V6" s="14">
        <f t="shared" si="0"/>
        <v>85.5</v>
      </c>
      <c r="W6" s="8">
        <f t="shared" si="1"/>
        <v>0.74347826086956526</v>
      </c>
      <c r="X6" s="3"/>
      <c r="Y6" s="3"/>
      <c r="Z6" s="3"/>
      <c r="AA6" s="3"/>
      <c r="AB6" s="3"/>
      <c r="AC6" s="3"/>
    </row>
    <row r="7" spans="1:29" ht="112.5" customHeight="1">
      <c r="A7" s="31">
        <v>5</v>
      </c>
      <c r="B7" s="6" t="s">
        <v>123</v>
      </c>
      <c r="C7" s="34" t="s">
        <v>155</v>
      </c>
      <c r="D7" s="6" t="s">
        <v>94</v>
      </c>
      <c r="E7" s="6" t="s">
        <v>95</v>
      </c>
      <c r="F7" s="6" t="s">
        <v>26</v>
      </c>
      <c r="G7" s="6" t="s">
        <v>96</v>
      </c>
      <c r="H7" s="6" t="s">
        <v>97</v>
      </c>
      <c r="I7" s="6" t="s">
        <v>125</v>
      </c>
      <c r="J7" s="6" t="s">
        <v>97</v>
      </c>
      <c r="K7" s="7">
        <v>4777592.8099999996</v>
      </c>
      <c r="L7" s="7">
        <v>3884221.8</v>
      </c>
      <c r="M7" s="7">
        <v>987174.97</v>
      </c>
      <c r="N7" s="7">
        <v>174207.35</v>
      </c>
      <c r="O7" s="7">
        <v>1161382.32</v>
      </c>
      <c r="P7" s="8">
        <v>0.2990000004634133</v>
      </c>
      <c r="Q7" s="9">
        <v>80</v>
      </c>
      <c r="R7" s="9">
        <v>56</v>
      </c>
      <c r="S7" s="9">
        <v>35</v>
      </c>
      <c r="T7" s="9">
        <v>28.5</v>
      </c>
      <c r="U7" s="9">
        <v>115</v>
      </c>
      <c r="V7" s="14">
        <f t="shared" si="0"/>
        <v>84.5</v>
      </c>
      <c r="W7" s="8">
        <f t="shared" si="1"/>
        <v>0.73478260869565215</v>
      </c>
      <c r="X7" s="3"/>
      <c r="Y7" s="3"/>
      <c r="Z7" s="3"/>
      <c r="AA7" s="3"/>
      <c r="AB7" s="3"/>
      <c r="AC7" s="3"/>
    </row>
    <row r="8" spans="1:29" ht="94.5" customHeight="1">
      <c r="A8" s="31">
        <v>6</v>
      </c>
      <c r="B8" s="6" t="s">
        <v>128</v>
      </c>
      <c r="C8" s="34" t="s">
        <v>156</v>
      </c>
      <c r="D8" s="6" t="s">
        <v>81</v>
      </c>
      <c r="E8" s="6" t="s">
        <v>85</v>
      </c>
      <c r="F8" s="6" t="s">
        <v>25</v>
      </c>
      <c r="G8" s="6" t="s">
        <v>37</v>
      </c>
      <c r="H8" s="6" t="s">
        <v>82</v>
      </c>
      <c r="I8" s="6" t="s">
        <v>37</v>
      </c>
      <c r="J8" s="6" t="s">
        <v>82</v>
      </c>
      <c r="K8" s="7">
        <v>4235505</v>
      </c>
      <c r="L8" s="7">
        <v>3443500</v>
      </c>
      <c r="M8" s="7">
        <v>877799.8</v>
      </c>
      <c r="N8" s="7">
        <v>154905.85</v>
      </c>
      <c r="O8" s="7">
        <v>1032705.65</v>
      </c>
      <c r="P8" s="8">
        <v>0.2999</v>
      </c>
      <c r="Q8" s="9">
        <v>80</v>
      </c>
      <c r="R8" s="9">
        <v>53</v>
      </c>
      <c r="S8" s="9">
        <v>35</v>
      </c>
      <c r="T8" s="9">
        <v>31</v>
      </c>
      <c r="U8" s="9">
        <v>115</v>
      </c>
      <c r="V8" s="14">
        <f t="shared" si="0"/>
        <v>84</v>
      </c>
      <c r="W8" s="8">
        <f t="shared" si="1"/>
        <v>0.73043478260869565</v>
      </c>
      <c r="X8" s="3"/>
      <c r="Y8" s="3"/>
      <c r="Z8" s="3"/>
      <c r="AA8" s="3"/>
      <c r="AB8" s="3"/>
      <c r="AC8" s="3"/>
    </row>
    <row r="9" spans="1:29" ht="69.75" customHeight="1">
      <c r="A9" s="31">
        <v>7</v>
      </c>
      <c r="B9" s="6" t="s">
        <v>105</v>
      </c>
      <c r="C9" s="34" t="s">
        <v>157</v>
      </c>
      <c r="D9" s="6" t="s">
        <v>21</v>
      </c>
      <c r="E9" s="6" t="s">
        <v>22</v>
      </c>
      <c r="F9" s="6" t="s">
        <v>25</v>
      </c>
      <c r="G9" s="6" t="s">
        <v>31</v>
      </c>
      <c r="H9" s="6" t="s">
        <v>32</v>
      </c>
      <c r="I9" s="6" t="s">
        <v>27</v>
      </c>
      <c r="J9" s="6" t="s">
        <v>28</v>
      </c>
      <c r="K9" s="7">
        <v>2745150</v>
      </c>
      <c r="L9" s="7">
        <v>2629000</v>
      </c>
      <c r="M9" s="7">
        <v>893860</v>
      </c>
      <c r="N9" s="7">
        <v>157740</v>
      </c>
      <c r="O9" s="7">
        <v>1051600</v>
      </c>
      <c r="P9" s="8">
        <v>0.4</v>
      </c>
      <c r="Q9" s="9">
        <v>80</v>
      </c>
      <c r="R9" s="9">
        <v>52.5</v>
      </c>
      <c r="S9" s="9">
        <v>35</v>
      </c>
      <c r="T9" s="9">
        <v>29</v>
      </c>
      <c r="U9" s="9">
        <v>115</v>
      </c>
      <c r="V9" s="14">
        <f t="shared" si="0"/>
        <v>81.5</v>
      </c>
      <c r="W9" s="8">
        <f t="shared" si="1"/>
        <v>0.70869565217391306</v>
      </c>
      <c r="X9" s="3"/>
      <c r="Y9" s="3"/>
      <c r="Z9" s="3"/>
      <c r="AA9" s="3"/>
      <c r="AB9" s="3"/>
      <c r="AC9" s="3"/>
    </row>
    <row r="10" spans="1:29" s="21" customFormat="1" ht="90" customHeight="1">
      <c r="A10" s="31">
        <v>8</v>
      </c>
      <c r="B10" s="15" t="s">
        <v>129</v>
      </c>
      <c r="C10" s="34" t="s">
        <v>158</v>
      </c>
      <c r="D10" s="15" t="s">
        <v>101</v>
      </c>
      <c r="E10" s="15" t="s">
        <v>102</v>
      </c>
      <c r="F10" s="15" t="s">
        <v>25</v>
      </c>
      <c r="G10" s="15" t="s">
        <v>96</v>
      </c>
      <c r="H10" s="15" t="s">
        <v>103</v>
      </c>
      <c r="I10" s="15" t="s">
        <v>96</v>
      </c>
      <c r="J10" s="15" t="s">
        <v>103</v>
      </c>
      <c r="K10" s="16">
        <v>6131550</v>
      </c>
      <c r="L10" s="16">
        <v>1445000</v>
      </c>
      <c r="M10" s="16">
        <v>368352.18</v>
      </c>
      <c r="N10" s="16">
        <v>65003.33</v>
      </c>
      <c r="O10" s="16">
        <v>433355.5</v>
      </c>
      <c r="P10" s="17">
        <v>0.29990000692041524</v>
      </c>
      <c r="Q10" s="18">
        <v>80</v>
      </c>
      <c r="R10" s="18">
        <v>54</v>
      </c>
      <c r="S10" s="18">
        <v>35</v>
      </c>
      <c r="T10" s="18">
        <v>25</v>
      </c>
      <c r="U10" s="18">
        <v>115</v>
      </c>
      <c r="V10" s="19">
        <f>R10+T10</f>
        <v>79</v>
      </c>
      <c r="W10" s="17">
        <f>V10/U10</f>
        <v>0.68695652173913047</v>
      </c>
      <c r="X10" s="20"/>
      <c r="Y10" s="20"/>
      <c r="Z10" s="20"/>
      <c r="AA10" s="20"/>
      <c r="AB10" s="20"/>
      <c r="AC10" s="20"/>
    </row>
    <row r="11" spans="1:29" ht="120.75" customHeight="1">
      <c r="A11" s="31">
        <v>9</v>
      </c>
      <c r="B11" s="6" t="s">
        <v>122</v>
      </c>
      <c r="C11" s="34" t="s">
        <v>159</v>
      </c>
      <c r="D11" s="6" t="s">
        <v>90</v>
      </c>
      <c r="E11" s="6" t="s">
        <v>91</v>
      </c>
      <c r="F11" s="6" t="s">
        <v>26</v>
      </c>
      <c r="G11" s="6" t="s">
        <v>92</v>
      </c>
      <c r="H11" s="6" t="s">
        <v>93</v>
      </c>
      <c r="I11" s="6" t="s">
        <v>92</v>
      </c>
      <c r="J11" s="6" t="s">
        <v>93</v>
      </c>
      <c r="K11" s="7">
        <v>4060230</v>
      </c>
      <c r="L11" s="7">
        <v>3301000</v>
      </c>
      <c r="M11" s="7">
        <v>1063417.1499999999</v>
      </c>
      <c r="N11" s="7">
        <v>187661.85</v>
      </c>
      <c r="O11" s="7">
        <v>1251079</v>
      </c>
      <c r="P11" s="8">
        <v>0.379</v>
      </c>
      <c r="Q11" s="9">
        <v>80</v>
      </c>
      <c r="R11" s="9">
        <v>49.5</v>
      </c>
      <c r="S11" s="9">
        <v>35</v>
      </c>
      <c r="T11" s="9">
        <v>29</v>
      </c>
      <c r="U11" s="9">
        <v>115</v>
      </c>
      <c r="V11" s="14">
        <f t="shared" si="0"/>
        <v>78.5</v>
      </c>
      <c r="W11" s="8">
        <f t="shared" si="1"/>
        <v>0.68260869565217386</v>
      </c>
      <c r="X11" s="3"/>
      <c r="Y11" s="3"/>
      <c r="Z11" s="3"/>
      <c r="AA11" s="3"/>
      <c r="AB11" s="3"/>
      <c r="AC11" s="3"/>
    </row>
    <row r="12" spans="1:29" ht="127.5" customHeight="1">
      <c r="A12" s="31">
        <v>10</v>
      </c>
      <c r="B12" s="6" t="s">
        <v>118</v>
      </c>
      <c r="C12" s="34" t="s">
        <v>160</v>
      </c>
      <c r="D12" s="6" t="s">
        <v>74</v>
      </c>
      <c r="E12" s="6" t="s">
        <v>75</v>
      </c>
      <c r="F12" s="6" t="s">
        <v>26</v>
      </c>
      <c r="G12" s="6" t="s">
        <v>76</v>
      </c>
      <c r="H12" s="6" t="s">
        <v>77</v>
      </c>
      <c r="I12" s="6" t="s">
        <v>76</v>
      </c>
      <c r="J12" s="6" t="s">
        <v>77</v>
      </c>
      <c r="K12" s="7">
        <v>2583000</v>
      </c>
      <c r="L12" s="7">
        <v>2100000</v>
      </c>
      <c r="M12" s="7">
        <v>714000</v>
      </c>
      <c r="N12" s="7">
        <v>126000</v>
      </c>
      <c r="O12" s="7">
        <v>840000</v>
      </c>
      <c r="P12" s="8">
        <v>0.4</v>
      </c>
      <c r="Q12" s="9">
        <v>80</v>
      </c>
      <c r="R12" s="9">
        <v>49</v>
      </c>
      <c r="S12" s="9">
        <v>35</v>
      </c>
      <c r="T12" s="9">
        <v>28</v>
      </c>
      <c r="U12" s="9">
        <v>115</v>
      </c>
      <c r="V12" s="14">
        <f t="shared" si="0"/>
        <v>77</v>
      </c>
      <c r="W12" s="8">
        <f t="shared" si="1"/>
        <v>0.66956521739130437</v>
      </c>
      <c r="X12" s="3"/>
      <c r="Y12" s="3"/>
      <c r="Z12" s="3"/>
      <c r="AA12" s="3"/>
      <c r="AB12" s="3"/>
      <c r="AC12" s="3"/>
    </row>
    <row r="13" spans="1:29" ht="111.75" customHeight="1">
      <c r="A13" s="31">
        <v>11</v>
      </c>
      <c r="B13" s="6" t="s">
        <v>112</v>
      </c>
      <c r="C13" s="34" t="s">
        <v>161</v>
      </c>
      <c r="D13" s="6" t="s">
        <v>133</v>
      </c>
      <c r="E13" s="6" t="s">
        <v>54</v>
      </c>
      <c r="F13" s="6" t="s">
        <v>26</v>
      </c>
      <c r="G13" s="6" t="s">
        <v>29</v>
      </c>
      <c r="H13" s="6" t="s">
        <v>55</v>
      </c>
      <c r="I13" s="6" t="s">
        <v>29</v>
      </c>
      <c r="J13" s="6" t="s">
        <v>55</v>
      </c>
      <c r="K13" s="7">
        <v>3419842.8</v>
      </c>
      <c r="L13" s="7">
        <v>2780360</v>
      </c>
      <c r="M13" s="7">
        <v>708755.47</v>
      </c>
      <c r="N13" s="7">
        <v>125074.49</v>
      </c>
      <c r="O13" s="7">
        <v>833829.96</v>
      </c>
      <c r="P13" s="8">
        <v>0.29989999856133737</v>
      </c>
      <c r="Q13" s="9">
        <v>80</v>
      </c>
      <c r="R13" s="9">
        <v>51</v>
      </c>
      <c r="S13" s="9">
        <v>35</v>
      </c>
      <c r="T13" s="9">
        <v>25.5</v>
      </c>
      <c r="U13" s="9">
        <v>115</v>
      </c>
      <c r="V13" s="14">
        <f t="shared" si="0"/>
        <v>76.5</v>
      </c>
      <c r="W13" s="8">
        <f t="shared" si="1"/>
        <v>0.66521739130434787</v>
      </c>
      <c r="X13" s="3"/>
      <c r="Y13" s="3"/>
      <c r="Z13" s="3"/>
      <c r="AA13" s="3"/>
      <c r="AB13" s="3"/>
      <c r="AC13" s="3"/>
    </row>
    <row r="14" spans="1:29" ht="78.75" customHeight="1">
      <c r="A14" s="31">
        <v>12</v>
      </c>
      <c r="B14" s="6" t="s">
        <v>115</v>
      </c>
      <c r="C14" s="34" t="s">
        <v>162</v>
      </c>
      <c r="D14" s="6" t="s">
        <v>62</v>
      </c>
      <c r="E14" s="6" t="s">
        <v>63</v>
      </c>
      <c r="F14" s="6" t="s">
        <v>26</v>
      </c>
      <c r="G14" s="6" t="s">
        <v>35</v>
      </c>
      <c r="H14" s="6" t="s">
        <v>36</v>
      </c>
      <c r="I14" s="6" t="s">
        <v>64</v>
      </c>
      <c r="J14" s="6" t="s">
        <v>65</v>
      </c>
      <c r="K14" s="7">
        <v>4100100</v>
      </c>
      <c r="L14" s="7">
        <v>3370000</v>
      </c>
      <c r="M14" s="7">
        <v>1145800</v>
      </c>
      <c r="N14" s="7">
        <v>202200</v>
      </c>
      <c r="O14" s="7">
        <v>1348000</v>
      </c>
      <c r="P14" s="8">
        <v>0.4</v>
      </c>
      <c r="Q14" s="9">
        <v>80</v>
      </c>
      <c r="R14" s="9">
        <v>47</v>
      </c>
      <c r="S14" s="9">
        <v>35</v>
      </c>
      <c r="T14" s="9">
        <v>29.5</v>
      </c>
      <c r="U14" s="9">
        <v>115</v>
      </c>
      <c r="V14" s="14">
        <f t="shared" si="0"/>
        <v>76.5</v>
      </c>
      <c r="W14" s="8">
        <f t="shared" si="1"/>
        <v>0.66521739130434787</v>
      </c>
      <c r="X14" s="3"/>
      <c r="Y14" s="3"/>
      <c r="Z14" s="3"/>
      <c r="AA14" s="3"/>
      <c r="AB14" s="3"/>
      <c r="AC14" s="3"/>
    </row>
    <row r="15" spans="1:29" ht="114" customHeight="1">
      <c r="A15" s="31">
        <v>13</v>
      </c>
      <c r="B15" s="6" t="s">
        <v>119</v>
      </c>
      <c r="C15" s="34" t="s">
        <v>163</v>
      </c>
      <c r="D15" s="6" t="s">
        <v>78</v>
      </c>
      <c r="E15" s="6" t="s">
        <v>79</v>
      </c>
      <c r="F15" s="6" t="s">
        <v>26</v>
      </c>
      <c r="G15" s="6" t="s">
        <v>48</v>
      </c>
      <c r="H15" s="6" t="s">
        <v>80</v>
      </c>
      <c r="I15" s="6" t="s">
        <v>48</v>
      </c>
      <c r="J15" s="6" t="s">
        <v>80</v>
      </c>
      <c r="K15" s="7">
        <v>3024176.4</v>
      </c>
      <c r="L15" s="7">
        <v>2458680</v>
      </c>
      <c r="M15" s="7">
        <v>835951.2</v>
      </c>
      <c r="N15" s="7">
        <v>147520.79999999999</v>
      </c>
      <c r="O15" s="7">
        <v>983472</v>
      </c>
      <c r="P15" s="8">
        <v>0.4</v>
      </c>
      <c r="Q15" s="9">
        <v>80</v>
      </c>
      <c r="R15" s="9">
        <v>48.5</v>
      </c>
      <c r="S15" s="9">
        <v>35</v>
      </c>
      <c r="T15" s="9">
        <v>28</v>
      </c>
      <c r="U15" s="9">
        <v>115</v>
      </c>
      <c r="V15" s="14">
        <f t="shared" si="0"/>
        <v>76.5</v>
      </c>
      <c r="W15" s="8">
        <f t="shared" si="1"/>
        <v>0.66521739130434787</v>
      </c>
      <c r="X15" s="3"/>
      <c r="Y15" s="3"/>
      <c r="Z15" s="3"/>
      <c r="AA15" s="3"/>
      <c r="AB15" s="3"/>
      <c r="AC15" s="3"/>
    </row>
    <row r="16" spans="1:29" ht="135" customHeight="1">
      <c r="A16" s="31">
        <v>14</v>
      </c>
      <c r="B16" s="15" t="s">
        <v>124</v>
      </c>
      <c r="C16" s="34" t="s">
        <v>164</v>
      </c>
      <c r="D16" s="15" t="s">
        <v>98</v>
      </c>
      <c r="E16" s="15" t="s">
        <v>75</v>
      </c>
      <c r="F16" s="15" t="s">
        <v>26</v>
      </c>
      <c r="G16" s="15" t="s">
        <v>99</v>
      </c>
      <c r="H16" s="15" t="s">
        <v>100</v>
      </c>
      <c r="I16" s="15" t="s">
        <v>99</v>
      </c>
      <c r="J16" s="15" t="s">
        <v>100</v>
      </c>
      <c r="K16" s="16">
        <v>1476000</v>
      </c>
      <c r="L16" s="16">
        <v>1200000</v>
      </c>
      <c r="M16" s="16">
        <v>408000</v>
      </c>
      <c r="N16" s="16">
        <v>72000</v>
      </c>
      <c r="O16" s="16">
        <v>480000</v>
      </c>
      <c r="P16" s="17">
        <v>0.4</v>
      </c>
      <c r="Q16" s="18">
        <v>80</v>
      </c>
      <c r="R16" s="18">
        <v>47</v>
      </c>
      <c r="S16" s="18">
        <v>35</v>
      </c>
      <c r="T16" s="18">
        <v>29</v>
      </c>
      <c r="U16" s="18">
        <v>115</v>
      </c>
      <c r="V16" s="19">
        <f>R16+T16</f>
        <v>76</v>
      </c>
      <c r="W16" s="17">
        <f>V16/U16</f>
        <v>0.66086956521739126</v>
      </c>
      <c r="X16" s="3"/>
      <c r="Y16" s="3"/>
      <c r="Z16" s="3"/>
      <c r="AA16" s="3"/>
      <c r="AB16" s="3"/>
      <c r="AC16" s="3"/>
    </row>
    <row r="17" spans="1:29" ht="78" customHeight="1">
      <c r="A17" s="31">
        <v>15</v>
      </c>
      <c r="B17" s="15" t="s">
        <v>111</v>
      </c>
      <c r="C17" s="34" t="s">
        <v>165</v>
      </c>
      <c r="D17" s="15" t="s">
        <v>134</v>
      </c>
      <c r="E17" s="15" t="s">
        <v>50</v>
      </c>
      <c r="F17" s="15" t="s">
        <v>26</v>
      </c>
      <c r="G17" s="15" t="s">
        <v>51</v>
      </c>
      <c r="H17" s="15" t="s">
        <v>52</v>
      </c>
      <c r="I17" s="15" t="s">
        <v>53</v>
      </c>
      <c r="J17" s="15" t="s">
        <v>52</v>
      </c>
      <c r="K17" s="16">
        <v>5280390</v>
      </c>
      <c r="L17" s="16">
        <v>4293000</v>
      </c>
      <c r="M17" s="16">
        <v>1094350.1000000001</v>
      </c>
      <c r="N17" s="16">
        <v>193120.61</v>
      </c>
      <c r="O17" s="16">
        <v>1287470.7</v>
      </c>
      <c r="P17" s="17">
        <v>0.29990000232937342</v>
      </c>
      <c r="Q17" s="18">
        <v>80</v>
      </c>
      <c r="R17" s="18">
        <v>45.5</v>
      </c>
      <c r="S17" s="18">
        <v>35</v>
      </c>
      <c r="T17" s="18">
        <v>29.5</v>
      </c>
      <c r="U17" s="18">
        <v>115</v>
      </c>
      <c r="V17" s="19">
        <f>R17+T17</f>
        <v>75</v>
      </c>
      <c r="W17" s="17">
        <f>V17/U17</f>
        <v>0.65217391304347827</v>
      </c>
      <c r="X17" s="3"/>
      <c r="Y17" s="3"/>
      <c r="Z17" s="3"/>
      <c r="AA17" s="3"/>
      <c r="AB17" s="3"/>
      <c r="AC17" s="3"/>
    </row>
    <row r="18" spans="1:29" ht="83.25" customHeight="1">
      <c r="A18" s="31">
        <v>16</v>
      </c>
      <c r="B18" s="6" t="s">
        <v>113</v>
      </c>
      <c r="C18" s="34" t="s">
        <v>166</v>
      </c>
      <c r="D18" s="6" t="s">
        <v>56</v>
      </c>
      <c r="E18" s="6" t="s">
        <v>57</v>
      </c>
      <c r="F18" s="6" t="s">
        <v>26</v>
      </c>
      <c r="G18" s="6" t="s">
        <v>58</v>
      </c>
      <c r="H18" s="6" t="s">
        <v>59</v>
      </c>
      <c r="I18" s="6" t="s">
        <v>58</v>
      </c>
      <c r="J18" s="6" t="s">
        <v>59</v>
      </c>
      <c r="K18" s="7">
        <v>1958160</v>
      </c>
      <c r="L18" s="7">
        <v>1592000</v>
      </c>
      <c r="M18" s="7">
        <v>541280</v>
      </c>
      <c r="N18" s="7">
        <v>95520</v>
      </c>
      <c r="O18" s="7">
        <v>636800</v>
      </c>
      <c r="P18" s="8">
        <v>0.4</v>
      </c>
      <c r="Q18" s="9">
        <v>80</v>
      </c>
      <c r="R18" s="9">
        <v>53</v>
      </c>
      <c r="S18" s="9">
        <v>35</v>
      </c>
      <c r="T18" s="9">
        <v>22</v>
      </c>
      <c r="U18" s="9">
        <v>115</v>
      </c>
      <c r="V18" s="14">
        <f t="shared" si="0"/>
        <v>75</v>
      </c>
      <c r="W18" s="8">
        <f t="shared" si="1"/>
        <v>0.65217391304347827</v>
      </c>
      <c r="X18" s="3"/>
      <c r="Y18" s="3"/>
      <c r="Z18" s="3"/>
      <c r="AA18" s="3"/>
      <c r="AB18" s="3"/>
      <c r="AC18" s="3"/>
    </row>
    <row r="19" spans="1:29" ht="73.5" customHeight="1">
      <c r="A19" s="31">
        <v>17</v>
      </c>
      <c r="B19" s="6" t="s">
        <v>104</v>
      </c>
      <c r="C19" s="34" t="s">
        <v>167</v>
      </c>
      <c r="D19" s="6" t="s">
        <v>19</v>
      </c>
      <c r="E19" s="6" t="s">
        <v>20</v>
      </c>
      <c r="F19" s="6" t="s">
        <v>26</v>
      </c>
      <c r="G19" s="6" t="s">
        <v>29</v>
      </c>
      <c r="H19" s="6" t="s">
        <v>30</v>
      </c>
      <c r="I19" s="6" t="s">
        <v>29</v>
      </c>
      <c r="J19" s="6" t="s">
        <v>30</v>
      </c>
      <c r="K19" s="7">
        <v>1455331.65</v>
      </c>
      <c r="L19" s="7">
        <v>1183196.46</v>
      </c>
      <c r="M19" s="7">
        <v>402286.79</v>
      </c>
      <c r="N19" s="7">
        <v>70991.789999999994</v>
      </c>
      <c r="O19" s="7">
        <v>473278.57999999996</v>
      </c>
      <c r="P19" s="8">
        <v>0.39999999661932728</v>
      </c>
      <c r="Q19" s="9">
        <v>80</v>
      </c>
      <c r="R19" s="9">
        <v>50</v>
      </c>
      <c r="S19" s="9">
        <v>35</v>
      </c>
      <c r="T19" s="9">
        <v>24.5</v>
      </c>
      <c r="U19" s="9">
        <v>115</v>
      </c>
      <c r="V19" s="14">
        <f t="shared" si="0"/>
        <v>74.5</v>
      </c>
      <c r="W19" s="8">
        <f t="shared" si="1"/>
        <v>0.64782608695652177</v>
      </c>
      <c r="X19" s="3"/>
      <c r="Y19" s="3"/>
      <c r="Z19" s="3"/>
      <c r="AA19" s="3"/>
      <c r="AB19" s="3"/>
      <c r="AC19" s="3"/>
    </row>
    <row r="20" spans="1:29" ht="71.25" customHeight="1">
      <c r="A20" s="31">
        <v>18</v>
      </c>
      <c r="B20" s="6" t="s">
        <v>109</v>
      </c>
      <c r="C20" s="34" t="s">
        <v>168</v>
      </c>
      <c r="D20" s="6" t="s">
        <v>43</v>
      </c>
      <c r="E20" s="6" t="s">
        <v>126</v>
      </c>
      <c r="F20" s="6" t="s">
        <v>25</v>
      </c>
      <c r="G20" s="6" t="s">
        <v>44</v>
      </c>
      <c r="H20" s="6" t="s">
        <v>45</v>
      </c>
      <c r="I20" s="6" t="s">
        <v>44</v>
      </c>
      <c r="J20" s="6" t="s">
        <v>45</v>
      </c>
      <c r="K20" s="7">
        <v>3996353.64</v>
      </c>
      <c r="L20" s="7">
        <v>3249068</v>
      </c>
      <c r="M20" s="7">
        <v>1104683.1200000001</v>
      </c>
      <c r="N20" s="7">
        <v>194944.08</v>
      </c>
      <c r="O20" s="7">
        <v>1299627.2000000002</v>
      </c>
      <c r="P20" s="8">
        <v>0.40000000000000008</v>
      </c>
      <c r="Q20" s="9">
        <v>80</v>
      </c>
      <c r="R20" s="9">
        <v>43.5</v>
      </c>
      <c r="S20" s="9">
        <v>35</v>
      </c>
      <c r="T20" s="9">
        <v>31</v>
      </c>
      <c r="U20" s="9">
        <v>115</v>
      </c>
      <c r="V20" s="14">
        <f t="shared" si="0"/>
        <v>74.5</v>
      </c>
      <c r="W20" s="8">
        <f t="shared" si="1"/>
        <v>0.64782608695652177</v>
      </c>
      <c r="X20" s="3"/>
      <c r="Y20" s="3"/>
      <c r="Z20" s="3"/>
      <c r="AA20" s="3"/>
      <c r="AB20" s="3"/>
      <c r="AC20" s="3"/>
    </row>
    <row r="21" spans="1:29" s="21" customFormat="1" ht="98.25" customHeight="1">
      <c r="A21" s="31">
        <v>19</v>
      </c>
      <c r="B21" s="15" t="s">
        <v>114</v>
      </c>
      <c r="C21" s="34" t="s">
        <v>169</v>
      </c>
      <c r="D21" s="15" t="s">
        <v>60</v>
      </c>
      <c r="E21" s="15" t="s">
        <v>61</v>
      </c>
      <c r="F21" s="15" t="s">
        <v>26</v>
      </c>
      <c r="G21" s="15" t="s">
        <v>27</v>
      </c>
      <c r="H21" s="15" t="s">
        <v>28</v>
      </c>
      <c r="I21" s="15" t="s">
        <v>27</v>
      </c>
      <c r="J21" s="15" t="s">
        <v>28</v>
      </c>
      <c r="K21" s="16">
        <v>4300558.17</v>
      </c>
      <c r="L21" s="16">
        <v>4300558.17</v>
      </c>
      <c r="M21" s="16">
        <v>1092986.8500000001</v>
      </c>
      <c r="N21" s="16">
        <v>192880.04</v>
      </c>
      <c r="O21" s="16">
        <v>1285866.8900000001</v>
      </c>
      <c r="P21" s="17">
        <v>0.29899999934194593</v>
      </c>
      <c r="Q21" s="18">
        <v>80</v>
      </c>
      <c r="R21" s="18">
        <v>46</v>
      </c>
      <c r="S21" s="18">
        <v>35</v>
      </c>
      <c r="T21" s="18">
        <v>28.5</v>
      </c>
      <c r="U21" s="18">
        <v>115</v>
      </c>
      <c r="V21" s="19">
        <f>R21+T21</f>
        <v>74.5</v>
      </c>
      <c r="W21" s="17">
        <f>V21/U21</f>
        <v>0.64782608695652177</v>
      </c>
      <c r="X21" s="20"/>
      <c r="Y21" s="20"/>
      <c r="Z21" s="20"/>
      <c r="AA21" s="20"/>
      <c r="AB21" s="20"/>
      <c r="AC21" s="20"/>
    </row>
    <row r="22" spans="1:29" ht="105" customHeight="1">
      <c r="A22" s="31">
        <v>20</v>
      </c>
      <c r="B22" s="6" t="s">
        <v>107</v>
      </c>
      <c r="C22" s="34" t="s">
        <v>170</v>
      </c>
      <c r="D22" s="6" t="s">
        <v>38</v>
      </c>
      <c r="E22" s="6" t="s">
        <v>39</v>
      </c>
      <c r="F22" s="6" t="s">
        <v>26</v>
      </c>
      <c r="G22" s="6" t="s">
        <v>33</v>
      </c>
      <c r="H22" s="6" t="s">
        <v>40</v>
      </c>
      <c r="I22" s="6" t="s">
        <v>33</v>
      </c>
      <c r="J22" s="6" t="s">
        <v>40</v>
      </c>
      <c r="K22" s="7">
        <v>5978543.9000000004</v>
      </c>
      <c r="L22" s="7">
        <v>4860604.8</v>
      </c>
      <c r="M22" s="7">
        <v>1239041.07</v>
      </c>
      <c r="N22" s="7">
        <v>218654.31</v>
      </c>
      <c r="O22" s="7">
        <v>1457695.3800000001</v>
      </c>
      <c r="P22" s="8">
        <v>0.29990000009875317</v>
      </c>
      <c r="Q22" s="9">
        <v>80</v>
      </c>
      <c r="R22" s="9">
        <v>45</v>
      </c>
      <c r="S22" s="9">
        <v>35</v>
      </c>
      <c r="T22" s="9">
        <v>29</v>
      </c>
      <c r="U22" s="9">
        <v>115</v>
      </c>
      <c r="V22" s="14">
        <f t="shared" si="0"/>
        <v>74</v>
      </c>
      <c r="W22" s="8">
        <f t="shared" si="1"/>
        <v>0.64347826086956517</v>
      </c>
      <c r="X22" s="3"/>
      <c r="Y22" s="3"/>
      <c r="Z22" s="3"/>
      <c r="AA22" s="3"/>
      <c r="AB22" s="3"/>
      <c r="AC22" s="3"/>
    </row>
    <row r="23" spans="1:29" ht="93.75" customHeight="1">
      <c r="A23" s="31">
        <v>21</v>
      </c>
      <c r="B23" s="6" t="s">
        <v>117</v>
      </c>
      <c r="C23" s="34" t="s">
        <v>171</v>
      </c>
      <c r="D23" s="6" t="s">
        <v>70</v>
      </c>
      <c r="E23" s="6" t="s">
        <v>71</v>
      </c>
      <c r="F23" s="6" t="s">
        <v>25</v>
      </c>
      <c r="G23" s="6" t="s">
        <v>72</v>
      </c>
      <c r="H23" s="6" t="s">
        <v>73</v>
      </c>
      <c r="I23" s="6" t="s">
        <v>72</v>
      </c>
      <c r="J23" s="6" t="s">
        <v>73</v>
      </c>
      <c r="K23" s="7">
        <v>1476000</v>
      </c>
      <c r="L23" s="7">
        <v>1200000</v>
      </c>
      <c r="M23" s="7">
        <v>408000</v>
      </c>
      <c r="N23" s="7">
        <v>72000</v>
      </c>
      <c r="O23" s="7">
        <v>480000</v>
      </c>
      <c r="P23" s="8">
        <v>0.4</v>
      </c>
      <c r="Q23" s="9">
        <v>80</v>
      </c>
      <c r="R23" s="9">
        <v>40.5</v>
      </c>
      <c r="S23" s="9">
        <v>35</v>
      </c>
      <c r="T23" s="9">
        <v>33</v>
      </c>
      <c r="U23" s="9">
        <v>115</v>
      </c>
      <c r="V23" s="14">
        <f t="shared" si="0"/>
        <v>73.5</v>
      </c>
      <c r="W23" s="8">
        <f t="shared" si="1"/>
        <v>0.63913043478260867</v>
      </c>
      <c r="X23" s="3"/>
      <c r="Y23" s="3"/>
      <c r="Z23" s="3"/>
      <c r="AA23" s="3"/>
      <c r="AB23" s="3"/>
      <c r="AC23" s="3"/>
    </row>
    <row r="24" spans="1:29" ht="90.75" customHeight="1">
      <c r="A24" s="31">
        <v>22</v>
      </c>
      <c r="B24" s="6" t="s">
        <v>120</v>
      </c>
      <c r="C24" s="34" t="s">
        <v>172</v>
      </c>
      <c r="D24" s="6" t="s">
        <v>83</v>
      </c>
      <c r="E24" s="6" t="s">
        <v>84</v>
      </c>
      <c r="F24" s="6" t="s">
        <v>26</v>
      </c>
      <c r="G24" s="6" t="s">
        <v>86</v>
      </c>
      <c r="H24" s="6" t="s">
        <v>87</v>
      </c>
      <c r="I24" s="6" t="s">
        <v>27</v>
      </c>
      <c r="J24" s="6" t="s">
        <v>28</v>
      </c>
      <c r="K24" s="7">
        <v>1521177.9</v>
      </c>
      <c r="L24" s="7">
        <v>1236730</v>
      </c>
      <c r="M24" s="7">
        <v>420488.2</v>
      </c>
      <c r="N24" s="7">
        <v>74203.8</v>
      </c>
      <c r="O24" s="7">
        <v>494692</v>
      </c>
      <c r="P24" s="8">
        <v>0.4</v>
      </c>
      <c r="Q24" s="9">
        <v>80</v>
      </c>
      <c r="R24" s="9">
        <v>44.5</v>
      </c>
      <c r="S24" s="9">
        <v>35</v>
      </c>
      <c r="T24" s="9">
        <v>29</v>
      </c>
      <c r="U24" s="9">
        <v>115</v>
      </c>
      <c r="V24" s="14">
        <f t="shared" si="0"/>
        <v>73.5</v>
      </c>
      <c r="W24" s="8">
        <f t="shared" si="1"/>
        <v>0.63913043478260867</v>
      </c>
      <c r="X24" s="3"/>
      <c r="Y24" s="3"/>
      <c r="Z24" s="3"/>
      <c r="AA24" s="3"/>
      <c r="AB24" s="3"/>
      <c r="AC24" s="3"/>
    </row>
    <row r="25" spans="1:29" ht="93.75" customHeight="1">
      <c r="A25" s="31">
        <v>23</v>
      </c>
      <c r="B25" s="6" t="s">
        <v>110</v>
      </c>
      <c r="C25" s="34" t="s">
        <v>173</v>
      </c>
      <c r="D25" s="6" t="s">
        <v>46</v>
      </c>
      <c r="E25" s="6" t="s">
        <v>47</v>
      </c>
      <c r="F25" s="6" t="s">
        <v>25</v>
      </c>
      <c r="G25" s="6" t="s">
        <v>48</v>
      </c>
      <c r="H25" s="6" t="s">
        <v>49</v>
      </c>
      <c r="I25" s="6" t="s">
        <v>27</v>
      </c>
      <c r="J25" s="6" t="s">
        <v>28</v>
      </c>
      <c r="K25" s="7">
        <v>4612500</v>
      </c>
      <c r="L25" s="7">
        <v>3750000</v>
      </c>
      <c r="M25" s="7">
        <v>1275000</v>
      </c>
      <c r="N25" s="7">
        <v>225000</v>
      </c>
      <c r="O25" s="7">
        <v>1500000</v>
      </c>
      <c r="P25" s="8">
        <v>0.4</v>
      </c>
      <c r="Q25" s="9">
        <v>80</v>
      </c>
      <c r="R25" s="9">
        <v>44.5</v>
      </c>
      <c r="S25" s="9">
        <v>35</v>
      </c>
      <c r="T25" s="9">
        <v>28</v>
      </c>
      <c r="U25" s="9">
        <v>115</v>
      </c>
      <c r="V25" s="14">
        <f t="shared" si="0"/>
        <v>72.5</v>
      </c>
      <c r="W25" s="8">
        <f t="shared" si="1"/>
        <v>0.63043478260869568</v>
      </c>
      <c r="X25" s="3"/>
      <c r="Y25" s="3"/>
      <c r="Z25" s="3"/>
      <c r="AA25" s="3"/>
      <c r="AB25" s="3"/>
      <c r="AC25" s="3"/>
    </row>
    <row r="26" spans="1:29" ht="78.75" customHeight="1">
      <c r="A26" s="31">
        <v>24</v>
      </c>
      <c r="B26" s="43">
        <v>419</v>
      </c>
      <c r="C26" s="34" t="s">
        <v>174</v>
      </c>
      <c r="D26" s="31" t="s">
        <v>142</v>
      </c>
      <c r="E26" s="31" t="s">
        <v>143</v>
      </c>
      <c r="F26" s="39" t="s">
        <v>26</v>
      </c>
      <c r="G26" s="31" t="s">
        <v>37</v>
      </c>
      <c r="H26" s="31" t="s">
        <v>144</v>
      </c>
      <c r="I26" s="31" t="s">
        <v>37</v>
      </c>
      <c r="J26" s="31" t="s">
        <v>144</v>
      </c>
      <c r="K26" s="38">
        <v>1252755.8500000001</v>
      </c>
      <c r="L26" s="38">
        <v>1018500.68</v>
      </c>
      <c r="M26" s="38">
        <v>346290.23</v>
      </c>
      <c r="N26" s="38">
        <v>61110.04</v>
      </c>
      <c r="O26" s="38">
        <v>407400.26999999996</v>
      </c>
      <c r="P26" s="40">
        <v>0.39999999803632919</v>
      </c>
      <c r="Q26" s="41">
        <v>80</v>
      </c>
      <c r="R26" s="41">
        <v>49</v>
      </c>
      <c r="S26" s="41">
        <v>35</v>
      </c>
      <c r="T26" s="41">
        <v>23</v>
      </c>
      <c r="U26" s="41">
        <v>115</v>
      </c>
      <c r="V26" s="42">
        <v>72</v>
      </c>
      <c r="W26" s="40">
        <v>0.62608695652173918</v>
      </c>
      <c r="X26" s="3"/>
      <c r="Y26" s="3"/>
      <c r="Z26" s="3"/>
      <c r="AA26" s="3"/>
      <c r="AB26" s="3"/>
      <c r="AC26" s="3"/>
    </row>
    <row r="27" spans="1:29" ht="84" customHeight="1">
      <c r="A27" s="32">
        <v>25</v>
      </c>
      <c r="B27" s="43">
        <v>458</v>
      </c>
      <c r="C27" s="34" t="s">
        <v>175</v>
      </c>
      <c r="D27" s="31" t="s">
        <v>138</v>
      </c>
      <c r="E27" s="31" t="s">
        <v>139</v>
      </c>
      <c r="F27" s="39" t="s">
        <v>26</v>
      </c>
      <c r="G27" s="31" t="s">
        <v>140</v>
      </c>
      <c r="H27" s="31" t="s">
        <v>141</v>
      </c>
      <c r="I27" s="31" t="s">
        <v>140</v>
      </c>
      <c r="J27" s="31" t="s">
        <v>141</v>
      </c>
      <c r="K27" s="38">
        <v>3292390.2</v>
      </c>
      <c r="L27" s="38">
        <v>2676740</v>
      </c>
      <c r="M27" s="38">
        <v>659816.41</v>
      </c>
      <c r="N27" s="38">
        <v>116438.19</v>
      </c>
      <c r="O27" s="38">
        <v>776254.60000000009</v>
      </c>
      <c r="P27" s="40">
        <v>0.29000000000000004</v>
      </c>
      <c r="Q27" s="41">
        <v>80</v>
      </c>
      <c r="R27" s="41">
        <v>45</v>
      </c>
      <c r="S27" s="41">
        <v>35</v>
      </c>
      <c r="T27" s="41">
        <v>24.5</v>
      </c>
      <c r="U27" s="41">
        <v>115</v>
      </c>
      <c r="V27" s="42">
        <v>69.5</v>
      </c>
      <c r="W27" s="40">
        <v>0.60434782608695647</v>
      </c>
    </row>
    <row r="28" spans="1:29" ht="127.5" customHeight="1">
      <c r="A28" s="32">
        <v>26</v>
      </c>
      <c r="B28" s="6" t="s">
        <v>121</v>
      </c>
      <c r="C28" s="34" t="s">
        <v>176</v>
      </c>
      <c r="D28" s="6" t="s">
        <v>88</v>
      </c>
      <c r="E28" s="6" t="s">
        <v>89</v>
      </c>
      <c r="F28" s="6" t="s">
        <v>26</v>
      </c>
      <c r="G28" s="6" t="s">
        <v>27</v>
      </c>
      <c r="H28" s="6" t="s">
        <v>28</v>
      </c>
      <c r="I28" s="6" t="s">
        <v>27</v>
      </c>
      <c r="J28" s="6" t="s">
        <v>28</v>
      </c>
      <c r="K28" s="7">
        <v>2161331.4</v>
      </c>
      <c r="L28" s="7">
        <v>1613000</v>
      </c>
      <c r="M28" s="7">
        <v>466157</v>
      </c>
      <c r="N28" s="7">
        <v>82263</v>
      </c>
      <c r="O28" s="7">
        <v>548420</v>
      </c>
      <c r="P28" s="8">
        <v>0.34</v>
      </c>
      <c r="Q28" s="9">
        <v>80</v>
      </c>
      <c r="R28" s="9">
        <v>39</v>
      </c>
      <c r="S28" s="9">
        <v>35</v>
      </c>
      <c r="T28" s="9">
        <v>30</v>
      </c>
      <c r="U28" s="9">
        <v>115</v>
      </c>
      <c r="V28" s="14">
        <f t="shared" si="0"/>
        <v>69</v>
      </c>
      <c r="W28" s="8">
        <f t="shared" si="1"/>
        <v>0.6</v>
      </c>
      <c r="X28" s="3"/>
      <c r="Y28" s="3"/>
      <c r="Z28" s="3"/>
      <c r="AA28" s="3"/>
      <c r="AB28" s="3"/>
      <c r="AC28" s="3"/>
    </row>
    <row r="29" spans="1:29" ht="69" customHeight="1">
      <c r="A29" s="31">
        <v>27</v>
      </c>
      <c r="B29" s="43">
        <v>424</v>
      </c>
      <c r="C29" s="34" t="s">
        <v>177</v>
      </c>
      <c r="D29" s="31" t="s">
        <v>145</v>
      </c>
      <c r="E29" s="31" t="s">
        <v>146</v>
      </c>
      <c r="F29" s="39" t="s">
        <v>26</v>
      </c>
      <c r="G29" s="31" t="s">
        <v>27</v>
      </c>
      <c r="H29" s="31" t="s">
        <v>28</v>
      </c>
      <c r="I29" s="31" t="s">
        <v>27</v>
      </c>
      <c r="J29" s="31" t="s">
        <v>28</v>
      </c>
      <c r="K29" s="38">
        <v>4698600</v>
      </c>
      <c r="L29" s="38">
        <v>3820000</v>
      </c>
      <c r="M29" s="38">
        <v>1298800</v>
      </c>
      <c r="N29" s="38">
        <v>229200</v>
      </c>
      <c r="O29" s="38">
        <v>1528000</v>
      </c>
      <c r="P29" s="40">
        <v>0.4</v>
      </c>
      <c r="Q29" s="41">
        <v>80</v>
      </c>
      <c r="R29" s="41">
        <v>40</v>
      </c>
      <c r="S29" s="41">
        <v>35</v>
      </c>
      <c r="T29" s="41">
        <v>29</v>
      </c>
      <c r="U29" s="41">
        <v>115</v>
      </c>
      <c r="V29" s="42">
        <v>69</v>
      </c>
      <c r="W29" s="40">
        <v>0.6</v>
      </c>
    </row>
    <row r="30" spans="1:29" ht="28.5" customHeight="1">
      <c r="A30" s="57" t="s">
        <v>127</v>
      </c>
      <c r="B30" s="57"/>
      <c r="C30" s="57"/>
      <c r="D30" s="57"/>
      <c r="E30" s="57"/>
      <c r="F30" s="57"/>
      <c r="G30" s="57"/>
      <c r="H30" s="57"/>
      <c r="I30" s="57"/>
      <c r="J30" s="57"/>
      <c r="K30" s="33">
        <f>SUM(K3:K29)</f>
        <v>97705054.720000014</v>
      </c>
      <c r="L30" s="33">
        <f>SUM(L3:L29)</f>
        <v>76037659.909999996</v>
      </c>
      <c r="M30" s="33">
        <f>SUM(M3:M29)</f>
        <v>22210520.649999995</v>
      </c>
      <c r="N30" s="33">
        <f>SUM(N3:N29)</f>
        <v>3919503.67</v>
      </c>
      <c r="O30" s="33">
        <f>SUM(O3:O29)</f>
        <v>26130024.300000001</v>
      </c>
    </row>
    <row r="31" spans="1:29" ht="25.5" customHeight="1">
      <c r="A31" s="30"/>
      <c r="B31" s="35"/>
      <c r="C31" s="30"/>
      <c r="D31" s="44"/>
      <c r="E31" s="44"/>
      <c r="F31" s="30"/>
      <c r="G31" s="30"/>
      <c r="H31" s="30"/>
      <c r="I31" s="30"/>
      <c r="J31" s="30"/>
      <c r="K31" s="13"/>
      <c r="L31" s="13"/>
      <c r="M31" s="13"/>
      <c r="N31" s="13"/>
      <c r="O31" s="13"/>
    </row>
    <row r="32" spans="1:29" ht="61.5" customHeight="1">
      <c r="B32" s="50" t="s">
        <v>184</v>
      </c>
      <c r="C32" s="61"/>
      <c r="D32" s="61"/>
      <c r="E32" s="51"/>
      <c r="G32" s="25"/>
      <c r="H32" s="25"/>
      <c r="I32" s="22"/>
      <c r="J32" s="22"/>
    </row>
    <row r="33" spans="2:14" ht="20.25" customHeight="1">
      <c r="B33" s="58"/>
      <c r="C33" s="58"/>
      <c r="D33" s="45" t="s">
        <v>130</v>
      </c>
      <c r="E33" s="45" t="s">
        <v>131</v>
      </c>
      <c r="G33" s="60"/>
      <c r="H33" s="60"/>
      <c r="I33" s="60"/>
      <c r="J33" s="59"/>
      <c r="K33" s="59"/>
      <c r="L33" s="59"/>
      <c r="M33" s="29"/>
      <c r="N33" s="26"/>
    </row>
    <row r="34" spans="2:14" ht="47.25" customHeight="1">
      <c r="B34" s="48" t="s">
        <v>149</v>
      </c>
      <c r="C34" s="48"/>
      <c r="D34" s="46">
        <v>5000000</v>
      </c>
      <c r="E34" s="46">
        <f>D34*D39</f>
        <v>20994000</v>
      </c>
      <c r="G34" s="60"/>
      <c r="H34" s="60"/>
      <c r="I34" s="60"/>
      <c r="J34" s="59"/>
      <c r="K34" s="59"/>
      <c r="L34" s="59"/>
      <c r="M34" s="29"/>
      <c r="N34" s="26"/>
    </row>
    <row r="35" spans="2:14" ht="69.75" customHeight="1">
      <c r="B35" s="50" t="s">
        <v>148</v>
      </c>
      <c r="C35" s="51"/>
      <c r="D35" s="46">
        <f>E35/D39</f>
        <v>4209468.6172239678</v>
      </c>
      <c r="E35" s="46">
        <v>17674716.829999998</v>
      </c>
      <c r="G35" s="49"/>
      <c r="H35" s="49"/>
      <c r="I35" s="49"/>
      <c r="J35" s="54"/>
      <c r="K35" s="54"/>
      <c r="L35" s="54"/>
      <c r="M35" s="28"/>
      <c r="N35" s="28"/>
    </row>
    <row r="36" spans="2:14" ht="59.25" customHeight="1">
      <c r="B36" s="50" t="s">
        <v>147</v>
      </c>
      <c r="C36" s="51"/>
      <c r="D36" s="46">
        <f>E36/D39</f>
        <v>790531.38277603162</v>
      </c>
      <c r="E36" s="46">
        <f>E34-E35</f>
        <v>3319283.1700000018</v>
      </c>
      <c r="G36" s="28"/>
      <c r="H36" s="28"/>
      <c r="I36" s="28"/>
      <c r="J36" s="22"/>
      <c r="K36" s="22"/>
      <c r="L36" s="22"/>
      <c r="M36" s="28"/>
      <c r="N36" s="28"/>
    </row>
    <row r="37" spans="2:14" ht="42.75" customHeight="1">
      <c r="B37" s="50" t="s">
        <v>150</v>
      </c>
      <c r="C37" s="51"/>
      <c r="D37" s="46">
        <f>E37/D39</f>
        <v>774031.62808421452</v>
      </c>
      <c r="E37" s="46">
        <v>3250004</v>
      </c>
      <c r="G37" s="28"/>
      <c r="H37" s="28"/>
      <c r="I37" s="28"/>
      <c r="J37" s="22"/>
      <c r="K37" s="22"/>
      <c r="L37" s="22"/>
      <c r="M37" s="28"/>
      <c r="N37" s="28"/>
    </row>
    <row r="38" spans="2:14" ht="95.25" customHeight="1">
      <c r="B38" s="50" t="s">
        <v>183</v>
      </c>
      <c r="C38" s="51"/>
      <c r="D38" s="46">
        <f>E38/D39</f>
        <v>16499.754691817136</v>
      </c>
      <c r="E38" s="47">
        <f>E36-E37</f>
        <v>69279.170000001788</v>
      </c>
      <c r="G38" s="37"/>
      <c r="H38" s="37"/>
      <c r="I38" s="37"/>
      <c r="J38" s="36"/>
      <c r="K38" s="36"/>
      <c r="L38" s="36"/>
      <c r="M38" s="37"/>
      <c r="N38" s="37"/>
    </row>
    <row r="39" spans="2:14" ht="56.25" customHeight="1">
      <c r="B39" s="48" t="s">
        <v>182</v>
      </c>
      <c r="C39" s="48"/>
      <c r="D39" s="52">
        <v>4.1988000000000003</v>
      </c>
      <c r="E39" s="53"/>
      <c r="G39" s="49"/>
      <c r="H39" s="49"/>
      <c r="I39" s="23"/>
      <c r="J39" s="24"/>
    </row>
    <row r="40" spans="2:14" ht="35.25" customHeight="1">
      <c r="E40" s="27"/>
      <c r="F40" s="11"/>
      <c r="G40" s="10"/>
    </row>
  </sheetData>
  <autoFilter ref="A2:AC30">
    <filterColumn colId="1"/>
    <filterColumn colId="12"/>
  </autoFilter>
  <mergeCells count="18">
    <mergeCell ref="J35:L35"/>
    <mergeCell ref="A1:W1"/>
    <mergeCell ref="A30:J30"/>
    <mergeCell ref="B33:C33"/>
    <mergeCell ref="J33:L33"/>
    <mergeCell ref="G33:I33"/>
    <mergeCell ref="B34:C34"/>
    <mergeCell ref="J34:L34"/>
    <mergeCell ref="G34:I34"/>
    <mergeCell ref="B32:E32"/>
    <mergeCell ref="B39:C39"/>
    <mergeCell ref="G39:H39"/>
    <mergeCell ref="B35:C35"/>
    <mergeCell ref="B36:C36"/>
    <mergeCell ref="B37:C37"/>
    <mergeCell ref="D39:E39"/>
    <mergeCell ref="G35:I35"/>
    <mergeCell ref="B38:C38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59" orientation="landscape" r:id="rId1"/>
  <headerFooter>
    <oddHeader>&amp;RZałącznik do Uchwały Nr ....../...../13 Zarządu Województwa Mazowieckiego z dnia .....................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lista rankingowa  (uchwala)</vt:lpstr>
      <vt:lpstr>'lista rankingowa  (uchwala)'!Obszar_wydruku</vt:lpstr>
      <vt:lpstr>'lista rankingowa  (uchwala)'!Tytuły_wydruku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postalowski</dc:creator>
  <cp:lastModifiedBy>MJWPU</cp:lastModifiedBy>
  <cp:lastPrinted>2013-02-05T07:39:14Z</cp:lastPrinted>
  <dcterms:created xsi:type="dcterms:W3CDTF">2010-10-20T11:19:17Z</dcterms:created>
  <dcterms:modified xsi:type="dcterms:W3CDTF">2013-02-06T10:48:06Z</dcterms:modified>
</cp:coreProperties>
</file>