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19" i="1"/>
  <c r="I17"/>
  <c r="I16"/>
  <c r="J15"/>
  <c r="E15"/>
  <c r="K9"/>
  <c r="J9"/>
  <c r="I9"/>
  <c r="J18" s="1"/>
  <c r="I18" s="1"/>
  <c r="H9"/>
  <c r="G9"/>
  <c r="J20" l="1"/>
  <c r="I20" s="1"/>
  <c r="E16"/>
  <c r="D16" s="1"/>
  <c r="E17" l="1"/>
  <c r="D17" s="1"/>
</calcChain>
</file>

<file path=xl/sharedStrings.xml><?xml version="1.0" encoding="utf-8"?>
<sst xmlns="http://schemas.openxmlformats.org/spreadsheetml/2006/main" count="58" uniqueCount="55">
  <si>
    <t xml:space="preserve">Załącznik do Uchwały Nr...................................... dla Zarządu Województwa Mazowieckiego z dnia ......................................... w sprawie wyników oceny wykonalności i merytorycznej projektów do dofinansowania w ramach konkursu zamkniętego bez preselekcji RPOWM/4.2/1/2012, Priorytet IV „Środowisko, zapobieganie zagrożeniom i energetyka” dla Działania 4.2 „Ochrona powierzchni ziemi” Regionalnego Programu Operacyjnego Województwa Mazowieckiego 2007-2013.
</t>
  </si>
  <si>
    <t>L.p</t>
  </si>
  <si>
    <t xml:space="preserve">Nr rejestracyjny </t>
  </si>
  <si>
    <t>Nr KSI SIMIK</t>
  </si>
  <si>
    <t>Wnioskodawca / Beneficjent</t>
  </si>
  <si>
    <t>Tytuł Wniosku</t>
  </si>
  <si>
    <t>Kategoria interwencji</t>
  </si>
  <si>
    <t>Całkowita wartość projektów w PLN</t>
  </si>
  <si>
    <t>Koszty kwalifikowalne w PLN</t>
  </si>
  <si>
    <t>Wnioskowana kwota z EFRR w PLN</t>
  </si>
  <si>
    <t>Wnioskowana kwota z budżetu państwa (nie zawsze wystąpi)</t>
  </si>
  <si>
    <t xml:space="preserve">Kwota wnioskowana z EFRR + budżetu państwa w PLN </t>
  </si>
  <si>
    <t>Procent dofinansowania kosztów kwalifikowalnych</t>
  </si>
  <si>
    <t>Maksymalna suma średnich oceny strategicznej i merytorycznej</t>
  </si>
  <si>
    <t xml:space="preserve">Suma średnich oceny strategicznej i merytorycznej </t>
  </si>
  <si>
    <t>Procent maksymalnej liczby punktów możliwych do
zdobycia</t>
  </si>
  <si>
    <t>MJWPU.420-472/12</t>
  </si>
  <si>
    <t>RPMA.04.02.00-14-007/12</t>
  </si>
  <si>
    <t>Gmina Pułtusk</t>
  </si>
  <si>
    <t>Rekultywacja wydzielonej części składowiska odpadów w miejscowości Płocochowo, Gmina Pułtusk</t>
  </si>
  <si>
    <t>MJWPU.420-471/12</t>
  </si>
  <si>
    <t>RPMA.04.02.00-14-009/12</t>
  </si>
  <si>
    <t>Przedsiębiorstwo Gospodarki Komunalnej w Płońsku Spółka z ograniczoną odpowiedzialnością</t>
  </si>
  <si>
    <t>Rekultywacja i zamknięcie kwatery nr 1 na składowisku odpadów w Dalanówku</t>
  </si>
  <si>
    <t>MJWPU.420-469/12</t>
  </si>
  <si>
    <t>RPMA.04.02.00-14-008/12</t>
  </si>
  <si>
    <t>Gmina Sypniewo</t>
  </si>
  <si>
    <t>Rekultywacja składowisk dla projektu partnerskiego obejmującego rekultywację składowiska odpadów w miejscowości Chełchy, gmina Sypniewo i składowiska odpadów w miejscowości Jaciążek, gmina Płoniawy -Bramura</t>
  </si>
  <si>
    <t>MJWPU.420-462/12</t>
  </si>
  <si>
    <t>RPMA.04.02.00-14-001/12</t>
  </si>
  <si>
    <t>Miasto i Gmina Mordy</t>
  </si>
  <si>
    <t>Rekultywacja składowiska odpadów innych niż niebezpieczne i obojętne w miejscowości Kolonia Mordy</t>
  </si>
  <si>
    <t>MJWPU.420-463/12</t>
  </si>
  <si>
    <t>RPMA.04.02.00-14-002/12</t>
  </si>
  <si>
    <t>Międzygminny Związek Regionu Ciechanowskiego</t>
  </si>
  <si>
    <t>Rekultywacja zamkniętego składowiska odpadów innych niż niebezpieczne i obojętne zlokalizowanego w miejscowości Oględa, gm. Przasnysz</t>
  </si>
  <si>
    <t>MJWPU.420-467/12</t>
  </si>
  <si>
    <t>RPMA.04.02.00-14-005/12</t>
  </si>
  <si>
    <t>Gmina Skaryszew</t>
  </si>
  <si>
    <t>Rekultywacja miejsko-gminnego składowiska odpadów komunalnych w Skaryszewie</t>
  </si>
  <si>
    <t xml:space="preserve">RAZEM: </t>
  </si>
  <si>
    <t>Analiza wykorzystania alokacji EFRR w ramach konkursu RPOWM/4.2/1/2012 dla Działania 4.2 "Ochrona powierzchni ziemi" (kurs Euro 4,1648 PLN/EURO EBC obowiązujący w dniu 27 lutego 2013 r.)</t>
  </si>
  <si>
    <t>Analiza wykorzystania alokacji EFRR w ramach  Działania 4.2 "Ochrona powierzchni ziemi" (kurs Euro 4,1648 PLN/EURO EBC obowiązujący w dniu 27 lutego 2013 r.)</t>
  </si>
  <si>
    <t>EURO</t>
  </si>
  <si>
    <t>PLN</t>
  </si>
  <si>
    <t xml:space="preserve">Alokacja na konkurs RPOWM/4.2/1/2012 EFRR </t>
  </si>
  <si>
    <t xml:space="preserve">Alokacja na działanie EFRR </t>
  </si>
  <si>
    <t xml:space="preserve">Wartość projektów z EFRR zgodnie z proponowaną listą </t>
  </si>
  <si>
    <t>Zapotrzebowanie na projekty kluczowe</t>
  </si>
  <si>
    <t>Pozostała alokacja  środków EFRR przeznaczonych na konkurs RPOWM/4.2/1/2012</t>
  </si>
  <si>
    <t>Zapotrzebowanie na projekty z etapu wdrażania</t>
  </si>
  <si>
    <t>Kurs euro obowiązujący w dniu 27 lutego 2013 r.</t>
  </si>
  <si>
    <t>Wartość projektów z EFRR zgodnie z proponowaną listą</t>
  </si>
  <si>
    <t xml:space="preserve">Alokacja na konkurs RPOWM/4.2/2/2012 EFRR </t>
  </si>
  <si>
    <t>Pozostała alokacja w Działaniu</t>
  </si>
</sst>
</file>

<file path=xl/styles.xml><?xml version="1.0" encoding="utf-8"?>
<styleSheet xmlns="http://schemas.openxmlformats.org/spreadsheetml/2006/main">
  <numFmts count="1">
    <numFmt numFmtId="164" formatCode="#,##0.0000\ &quot;zł&quot;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double">
        <color theme="7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7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0" fontId="5" fillId="2" borderId="2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view="pageBreakPreview" zoomScale="60" zoomScaleNormal="80" workbookViewId="0">
      <selection activeCell="L15" sqref="L14:L15"/>
    </sheetView>
  </sheetViews>
  <sheetFormatPr defaultRowHeight="15.75"/>
  <cols>
    <col min="1" max="1" width="7.5703125" style="3" customWidth="1"/>
    <col min="2" max="2" width="21" style="3" customWidth="1"/>
    <col min="3" max="3" width="30.5703125" style="3" customWidth="1"/>
    <col min="4" max="4" width="32.42578125" style="3" customWidth="1"/>
    <col min="5" max="5" width="46" style="3" customWidth="1"/>
    <col min="6" max="6" width="12.42578125" style="3" customWidth="1"/>
    <col min="7" max="7" width="18.85546875" style="3" customWidth="1"/>
    <col min="8" max="8" width="16.42578125" style="3" customWidth="1"/>
    <col min="9" max="9" width="17.28515625" style="3" customWidth="1"/>
    <col min="10" max="10" width="23.85546875" style="3" customWidth="1"/>
    <col min="11" max="11" width="14.7109375" style="3" customWidth="1"/>
    <col min="12" max="12" width="18.140625" style="3" customWidth="1"/>
    <col min="13" max="13" width="18.7109375" style="3" customWidth="1"/>
    <col min="14" max="14" width="15.85546875" style="3" customWidth="1"/>
    <col min="15" max="15" width="15.140625" style="3" customWidth="1"/>
    <col min="16" max="16" width="11.7109375" style="3" customWidth="1"/>
    <col min="17" max="17" width="12.140625" style="3" customWidth="1"/>
    <col min="18" max="18" width="12" style="3" customWidth="1"/>
    <col min="19" max="20" width="11" style="3" customWidth="1"/>
    <col min="21" max="21" width="12.7109375" style="3" customWidth="1"/>
    <col min="22" max="22" width="11.85546875" style="3" customWidth="1"/>
    <col min="23" max="23" width="11.28515625" style="3" customWidth="1"/>
    <col min="24" max="16384" width="9.140625" style="3"/>
  </cols>
  <sheetData>
    <row r="1" spans="1:25" ht="57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</row>
    <row r="2" spans="1:25" ht="94.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9" t="s">
        <v>11</v>
      </c>
      <c r="L2" s="7" t="s">
        <v>12</v>
      </c>
      <c r="M2" s="5" t="s">
        <v>13</v>
      </c>
      <c r="N2" s="5" t="s">
        <v>14</v>
      </c>
      <c r="O2" s="10" t="s">
        <v>15</v>
      </c>
      <c r="P2" s="11"/>
    </row>
    <row r="3" spans="1:25" ht="54" customHeight="1">
      <c r="A3" s="12">
        <v>1</v>
      </c>
      <c r="B3" s="13" t="s">
        <v>16</v>
      </c>
      <c r="C3" s="12" t="s">
        <v>17</v>
      </c>
      <c r="D3" s="12" t="s">
        <v>18</v>
      </c>
      <c r="E3" s="12" t="s">
        <v>19</v>
      </c>
      <c r="F3" s="12">
        <v>50</v>
      </c>
      <c r="G3" s="14">
        <v>1905251.68</v>
      </c>
      <c r="H3" s="14">
        <v>1905251.68</v>
      </c>
      <c r="I3" s="14">
        <v>1619463.93</v>
      </c>
      <c r="J3" s="14">
        <v>0</v>
      </c>
      <c r="K3" s="14">
        <v>1619463.93</v>
      </c>
      <c r="L3" s="15">
        <v>0.85000000104973006</v>
      </c>
      <c r="M3" s="16">
        <v>107</v>
      </c>
      <c r="N3" s="17">
        <v>89.5</v>
      </c>
      <c r="O3" s="15">
        <v>0.83640000000000003</v>
      </c>
      <c r="P3" s="18"/>
    </row>
    <row r="4" spans="1:25" ht="96.75" customHeight="1">
      <c r="A4" s="12">
        <v>2</v>
      </c>
      <c r="B4" s="13" t="s">
        <v>20</v>
      </c>
      <c r="C4" s="12" t="s">
        <v>21</v>
      </c>
      <c r="D4" s="12" t="s">
        <v>22</v>
      </c>
      <c r="E4" s="12" t="s">
        <v>23</v>
      </c>
      <c r="F4" s="12">
        <v>50</v>
      </c>
      <c r="G4" s="14">
        <v>2900110</v>
      </c>
      <c r="H4" s="14">
        <v>1779389.57</v>
      </c>
      <c r="I4" s="14">
        <v>703303.73</v>
      </c>
      <c r="J4" s="14">
        <v>124112.42</v>
      </c>
      <c r="K4" s="14">
        <v>827416.15</v>
      </c>
      <c r="L4" s="15">
        <v>0.46499999997190045</v>
      </c>
      <c r="M4" s="16">
        <v>107</v>
      </c>
      <c r="N4" s="17">
        <v>77</v>
      </c>
      <c r="O4" s="15">
        <v>0.71960000000000002</v>
      </c>
      <c r="P4" s="18"/>
    </row>
    <row r="5" spans="1:25" ht="105" customHeight="1">
      <c r="A5" s="12">
        <v>3</v>
      </c>
      <c r="B5" s="13" t="s">
        <v>24</v>
      </c>
      <c r="C5" s="12" t="s">
        <v>25</v>
      </c>
      <c r="D5" s="12" t="s">
        <v>26</v>
      </c>
      <c r="E5" s="12" t="s">
        <v>27</v>
      </c>
      <c r="F5" s="12">
        <v>50</v>
      </c>
      <c r="G5" s="14">
        <v>1236533.19</v>
      </c>
      <c r="H5" s="14">
        <v>1236533.19</v>
      </c>
      <c r="I5" s="14">
        <v>1051053.21</v>
      </c>
      <c r="J5" s="14">
        <v>0</v>
      </c>
      <c r="K5" s="14">
        <v>1051053.21</v>
      </c>
      <c r="L5" s="15">
        <v>0.84999999878693111</v>
      </c>
      <c r="M5" s="16">
        <v>107</v>
      </c>
      <c r="N5" s="17">
        <v>71</v>
      </c>
      <c r="O5" s="15">
        <v>0.66359999999999997</v>
      </c>
      <c r="P5" s="18"/>
      <c r="Y5" s="19"/>
    </row>
    <row r="6" spans="1:25" ht="57" customHeight="1">
      <c r="A6" s="12">
        <v>4</v>
      </c>
      <c r="B6" s="13" t="s">
        <v>28</v>
      </c>
      <c r="C6" s="12" t="s">
        <v>29</v>
      </c>
      <c r="D6" s="12" t="s">
        <v>30</v>
      </c>
      <c r="E6" s="12" t="s">
        <v>31</v>
      </c>
      <c r="F6" s="12">
        <v>50</v>
      </c>
      <c r="G6" s="14">
        <v>523464.32</v>
      </c>
      <c r="H6" s="14">
        <v>523464.32</v>
      </c>
      <c r="I6" s="14">
        <v>444944.67</v>
      </c>
      <c r="J6" s="14">
        <v>0</v>
      </c>
      <c r="K6" s="14">
        <v>444944.67</v>
      </c>
      <c r="L6" s="15">
        <v>0.84999999617930022</v>
      </c>
      <c r="M6" s="16">
        <v>107</v>
      </c>
      <c r="N6" s="17">
        <v>68</v>
      </c>
      <c r="O6" s="15">
        <v>0.63549999999999995</v>
      </c>
      <c r="P6" s="18"/>
    </row>
    <row r="7" spans="1:25" ht="66.75" customHeight="1">
      <c r="A7" s="12">
        <v>5</v>
      </c>
      <c r="B7" s="20" t="s">
        <v>32</v>
      </c>
      <c r="C7" s="12" t="s">
        <v>33</v>
      </c>
      <c r="D7" s="21" t="s">
        <v>34</v>
      </c>
      <c r="E7" s="21" t="s">
        <v>35</v>
      </c>
      <c r="F7" s="21">
        <v>50</v>
      </c>
      <c r="G7" s="14">
        <v>4825668.8099999996</v>
      </c>
      <c r="H7" s="14">
        <v>4825053.8099999996</v>
      </c>
      <c r="I7" s="14">
        <v>3999969.61</v>
      </c>
      <c r="J7" s="14">
        <v>0</v>
      </c>
      <c r="K7" s="14">
        <v>3999969.6</v>
      </c>
      <c r="L7" s="15">
        <v>0.82900000031294996</v>
      </c>
      <c r="M7" s="16">
        <v>107</v>
      </c>
      <c r="N7" s="17">
        <v>68</v>
      </c>
      <c r="O7" s="15">
        <v>0.63549999999999995</v>
      </c>
      <c r="P7" s="18"/>
    </row>
    <row r="8" spans="1:25" ht="60.75" customHeight="1">
      <c r="A8" s="12">
        <v>6</v>
      </c>
      <c r="B8" s="20" t="s">
        <v>36</v>
      </c>
      <c r="C8" s="12" t="s">
        <v>37</v>
      </c>
      <c r="D8" s="21" t="s">
        <v>38</v>
      </c>
      <c r="E8" s="21" t="s">
        <v>39</v>
      </c>
      <c r="F8" s="21">
        <v>50</v>
      </c>
      <c r="G8" s="14">
        <v>1223475.23</v>
      </c>
      <c r="H8" s="14">
        <v>1223475.23</v>
      </c>
      <c r="I8" s="14">
        <v>706128.73</v>
      </c>
      <c r="J8" s="14">
        <v>124610.95</v>
      </c>
      <c r="K8" s="14">
        <v>830739.67999999993</v>
      </c>
      <c r="L8" s="15">
        <v>0.67899999904370756</v>
      </c>
      <c r="M8" s="16">
        <v>107</v>
      </c>
      <c r="N8" s="17">
        <v>66.5</v>
      </c>
      <c r="O8" s="15">
        <v>0.62150000000000005</v>
      </c>
      <c r="P8" s="18"/>
    </row>
    <row r="9" spans="1:25" ht="48.75" customHeight="1">
      <c r="A9" s="22" t="s">
        <v>40</v>
      </c>
      <c r="B9" s="22"/>
      <c r="C9" s="22"/>
      <c r="D9" s="22"/>
      <c r="E9" s="22"/>
      <c r="F9" s="22"/>
      <c r="G9" s="23">
        <f>SUM(G3:G8)</f>
        <v>12614503.23</v>
      </c>
      <c r="H9" s="23">
        <f>SUM(H3:H8)</f>
        <v>11493167.800000001</v>
      </c>
      <c r="I9" s="24">
        <f>SUM(I3:I8)</f>
        <v>8524863.8800000008</v>
      </c>
      <c r="J9" s="23">
        <f>SUM(J3:J8)</f>
        <v>248723.37</v>
      </c>
      <c r="K9" s="23">
        <f>SUM(K3:K8)</f>
        <v>8773587.2400000002</v>
      </c>
    </row>
    <row r="10" spans="1:25">
      <c r="A10" s="25"/>
      <c r="B10" s="25"/>
      <c r="C10" s="25"/>
      <c r="D10" s="25"/>
      <c r="E10" s="25"/>
      <c r="F10" s="25"/>
      <c r="G10" s="26"/>
      <c r="H10" s="26"/>
      <c r="I10" s="27"/>
      <c r="J10" s="26"/>
      <c r="K10" s="26"/>
    </row>
    <row r="11" spans="1:25">
      <c r="A11" s="25"/>
      <c r="B11" s="25"/>
      <c r="C11" s="25"/>
      <c r="D11" s="25"/>
      <c r="E11" s="25"/>
      <c r="F11" s="25"/>
      <c r="G11" s="26"/>
      <c r="H11" s="26"/>
      <c r="I11" s="26"/>
      <c r="J11" s="26"/>
      <c r="K11" s="26"/>
    </row>
    <row r="12" spans="1:25">
      <c r="A12" s="25"/>
      <c r="B12" s="25"/>
      <c r="C12" s="25"/>
      <c r="D12" s="25"/>
      <c r="E12" s="25"/>
      <c r="F12" s="25"/>
      <c r="G12" s="26"/>
      <c r="H12" s="26"/>
      <c r="I12" s="26"/>
      <c r="J12" s="26"/>
      <c r="K12" s="26"/>
    </row>
    <row r="13" spans="1:25" ht="64.5" customHeight="1">
      <c r="B13" s="28" t="s">
        <v>41</v>
      </c>
      <c r="C13" s="29"/>
      <c r="D13" s="29"/>
      <c r="E13" s="30"/>
      <c r="G13" s="28" t="s">
        <v>42</v>
      </c>
      <c r="H13" s="29"/>
      <c r="I13" s="29"/>
      <c r="J13" s="30"/>
    </row>
    <row r="14" spans="1:25" ht="32.25" customHeight="1">
      <c r="B14" s="31"/>
      <c r="C14" s="31"/>
      <c r="D14" s="12" t="s">
        <v>43</v>
      </c>
      <c r="E14" s="12" t="s">
        <v>44</v>
      </c>
      <c r="G14" s="32"/>
      <c r="H14" s="33"/>
      <c r="I14" s="12" t="s">
        <v>43</v>
      </c>
      <c r="J14" s="12" t="s">
        <v>44</v>
      </c>
    </row>
    <row r="15" spans="1:25" ht="55.5" customHeight="1">
      <c r="B15" s="34" t="s">
        <v>45</v>
      </c>
      <c r="C15" s="34"/>
      <c r="D15" s="14">
        <v>4000000</v>
      </c>
      <c r="E15" s="14">
        <f>D15*D18</f>
        <v>16659199.999999998</v>
      </c>
      <c r="G15" s="28" t="s">
        <v>46</v>
      </c>
      <c r="H15" s="30"/>
      <c r="I15" s="35">
        <v>31424451</v>
      </c>
      <c r="J15" s="14">
        <f>I15*I21</f>
        <v>130876553.52479999</v>
      </c>
    </row>
    <row r="16" spans="1:25" ht="55.5" customHeight="1">
      <c r="B16" s="28" t="s">
        <v>47</v>
      </c>
      <c r="C16" s="30"/>
      <c r="D16" s="14">
        <f>E16/D18</f>
        <v>2046884.3353822515</v>
      </c>
      <c r="E16" s="14">
        <f>I9</f>
        <v>8524863.8800000008</v>
      </c>
      <c r="G16" s="28" t="s">
        <v>48</v>
      </c>
      <c r="H16" s="30"/>
      <c r="I16" s="14">
        <f>J16/I21</f>
        <v>12394876.111698043</v>
      </c>
      <c r="J16" s="36">
        <v>51622180.030000001</v>
      </c>
    </row>
    <row r="17" spans="2:10" ht="60.75" customHeight="1">
      <c r="B17" s="28" t="s">
        <v>49</v>
      </c>
      <c r="C17" s="30"/>
      <c r="D17" s="14">
        <f>E17/D18</f>
        <v>1953115.6646177482</v>
      </c>
      <c r="E17" s="14">
        <f>E15-E16</f>
        <v>8134336.1199999973</v>
      </c>
      <c r="G17" s="28" t="s">
        <v>50</v>
      </c>
      <c r="H17" s="30"/>
      <c r="I17" s="14">
        <f>J17/I21</f>
        <v>6989462.7281021904</v>
      </c>
      <c r="J17" s="14">
        <v>29109714.370000001</v>
      </c>
    </row>
    <row r="18" spans="2:10" ht="53.25" customHeight="1">
      <c r="B18" s="34" t="s">
        <v>51</v>
      </c>
      <c r="C18" s="34"/>
      <c r="D18" s="37">
        <v>4.1647999999999996</v>
      </c>
      <c r="E18" s="38"/>
      <c r="F18" s="39"/>
      <c r="G18" s="28" t="s">
        <v>52</v>
      </c>
      <c r="H18" s="30"/>
      <c r="I18" s="14">
        <f>J18/I21</f>
        <v>2046884.3353822515</v>
      </c>
      <c r="J18" s="14">
        <f>I9</f>
        <v>8524863.8800000008</v>
      </c>
    </row>
    <row r="19" spans="2:10" ht="43.5" customHeight="1">
      <c r="E19" s="40"/>
      <c r="F19" s="19"/>
      <c r="G19" s="28" t="s">
        <v>53</v>
      </c>
      <c r="H19" s="30"/>
      <c r="I19" s="14">
        <v>3500000</v>
      </c>
      <c r="J19" s="41">
        <f>I19*I21</f>
        <v>14576799.999999998</v>
      </c>
    </row>
    <row r="20" spans="2:10" ht="49.5" customHeight="1">
      <c r="E20" s="40"/>
      <c r="F20" s="19"/>
      <c r="G20" s="28" t="s">
        <v>54</v>
      </c>
      <c r="H20" s="30"/>
      <c r="I20" s="14">
        <f>J20/I21</f>
        <v>6493227.824817514</v>
      </c>
      <c r="J20" s="41">
        <f>J15-J16-J17-J18-J19</f>
        <v>27042995.244799979</v>
      </c>
    </row>
    <row r="21" spans="2:10" ht="48.75" customHeight="1">
      <c r="C21" s="19"/>
      <c r="G21" s="28" t="s">
        <v>51</v>
      </c>
      <c r="H21" s="30"/>
      <c r="I21" s="37">
        <v>4.1647999999999996</v>
      </c>
      <c r="J21" s="38"/>
    </row>
    <row r="22" spans="2:10" ht="45.75" customHeight="1">
      <c r="C22" s="19"/>
      <c r="D22" s="42"/>
      <c r="E22" s="42"/>
      <c r="F22" s="42"/>
      <c r="G22" s="27"/>
      <c r="H22" s="43"/>
      <c r="I22" s="40"/>
    </row>
    <row r="23" spans="2:10" ht="20.25" customHeight="1">
      <c r="C23" s="19"/>
      <c r="D23" s="42"/>
      <c r="E23" s="42"/>
      <c r="F23" s="42"/>
      <c r="G23" s="27"/>
      <c r="H23" s="43"/>
      <c r="I23" s="40"/>
    </row>
    <row r="24" spans="2:10" ht="20.25" customHeight="1">
      <c r="C24" s="19"/>
      <c r="D24" s="42"/>
      <c r="E24" s="42"/>
      <c r="F24" s="42"/>
      <c r="G24" s="44"/>
      <c r="H24" s="44"/>
      <c r="I24" s="40"/>
    </row>
  </sheetData>
  <mergeCells count="22">
    <mergeCell ref="I21:J21"/>
    <mergeCell ref="D22:F22"/>
    <mergeCell ref="D23:F23"/>
    <mergeCell ref="D24:F24"/>
    <mergeCell ref="B18:C18"/>
    <mergeCell ref="D18:E18"/>
    <mergeCell ref="G18:H18"/>
    <mergeCell ref="G19:H19"/>
    <mergeCell ref="G20:H20"/>
    <mergeCell ref="G21:H21"/>
    <mergeCell ref="B15:C15"/>
    <mergeCell ref="G15:H15"/>
    <mergeCell ref="B16:C16"/>
    <mergeCell ref="G16:H16"/>
    <mergeCell ref="B17:C17"/>
    <mergeCell ref="G17:H17"/>
    <mergeCell ref="A1:O1"/>
    <mergeCell ref="A9:F9"/>
    <mergeCell ref="B13:E13"/>
    <mergeCell ref="G13:J13"/>
    <mergeCell ref="B14:C14"/>
    <mergeCell ref="G14:H14"/>
  </mergeCells>
  <pageMargins left="0.7" right="0.7" top="0.75" bottom="0.75" header="0.3" footer="0.3"/>
  <pageSetup paperSize="9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2013-03-15T10:13:26Z</dcterms:modified>
</cp:coreProperties>
</file>