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Załącznik nr 1" sheetId="1" r:id="rId1"/>
  </sheets>
  <definedNames>
    <definedName name="_xlnm._FilterDatabase" localSheetId="0" hidden="1">'Załącznik nr 1'!$A$4:$AA$70</definedName>
    <definedName name="_xlnm.Print_Area" localSheetId="0">'Załącznik nr 1'!$A$1:$W$83</definedName>
    <definedName name="_xlnm.Print_Titles" localSheetId="0">'Załącznik nr 1'!$4:$4</definedName>
  </definedNames>
  <calcPr calcId="125725"/>
</workbook>
</file>

<file path=xl/calcChain.xml><?xml version="1.0" encoding="utf-8"?>
<calcChain xmlns="http://schemas.openxmlformats.org/spreadsheetml/2006/main">
  <c r="K82" i="1"/>
  <c r="D79"/>
  <c r="J82"/>
  <c r="D80"/>
  <c r="N70"/>
  <c r="M70"/>
  <c r="L70"/>
  <c r="K70"/>
  <c r="O64"/>
  <c r="O51"/>
  <c r="P51" s="1"/>
  <c r="P30"/>
  <c r="O19"/>
  <c r="P19" s="1"/>
  <c r="O12"/>
  <c r="P12" s="1"/>
  <c r="J81"/>
  <c r="O70" l="1"/>
  <c r="E78"/>
  <c r="K80"/>
  <c r="J79"/>
  <c r="K78"/>
</calcChain>
</file>

<file path=xl/sharedStrings.xml><?xml version="1.0" encoding="utf-8"?>
<sst xmlns="http://schemas.openxmlformats.org/spreadsheetml/2006/main" count="629" uniqueCount="392">
  <si>
    <t>Lp</t>
  </si>
  <si>
    <t xml:space="preserve">Nr rejestracyjny </t>
  </si>
  <si>
    <t>Wnioskodawca</t>
  </si>
  <si>
    <t xml:space="preserve">Tytuł </t>
  </si>
  <si>
    <t>Kategoria interwencji</t>
  </si>
  <si>
    <t xml:space="preserve">Miejsce realizacji projektu
(Powiat) </t>
  </si>
  <si>
    <t>Miejsce realizacji projektu 
(Miejscowość)</t>
  </si>
  <si>
    <t>Siedziba wnioskodawcy 
(Powiat)</t>
  </si>
  <si>
    <t>Siedziba wnioskodawcy 
(Miejscowość)</t>
  </si>
  <si>
    <t>Całkowita Wartość Projektu w PLN</t>
  </si>
  <si>
    <t>Koszty kwalifikowalne</t>
  </si>
  <si>
    <t>Wnioskowana kwota z EFRR w PLN</t>
  </si>
  <si>
    <t>Wnioskowana kwota z budżetu państwa (nie zawsze wystąpi)</t>
  </si>
  <si>
    <t>Kwota wnioskowana z EFRR + budżetu państwa w PLN</t>
  </si>
  <si>
    <t>Procent dofinansowania z EFRR</t>
  </si>
  <si>
    <t>Maksymalna średnia punktów możliwa do uzyskania w ramach oceny Horyzontalnej i Szczegółowej</t>
  </si>
  <si>
    <t>Średnia punktów oceny Horyzontalnej i Szczegółowej</t>
  </si>
  <si>
    <t xml:space="preserve">Maksymalna średnia punktów możliwa do uzyskania w ramach oceny Strategicznej </t>
  </si>
  <si>
    <t>Średnia punktów oceny strategicznej</t>
  </si>
  <si>
    <t>Maksymalna suma średnich oceny strategiczej i merytorycznej</t>
  </si>
  <si>
    <t>Suma średnich oceny strategiczej i merytorycznej</t>
  </si>
  <si>
    <t>Procent maksymalnej liczby punktów możliwych do
zdobycia</t>
  </si>
  <si>
    <t>MJWPU.420-662/11</t>
  </si>
  <si>
    <t>Energoster Sp. z o.o.</t>
  </si>
  <si>
    <t>Rozwój przedsiębiorstwa Energoster Sp. z o.o. poprzez wybudowanie i wyposażenie hali do
montażu rozdzielnic elektrycznych z częścią biurową.</t>
  </si>
  <si>
    <t>09</t>
  </si>
  <si>
    <t>Powiat m. st. Warszawa</t>
  </si>
  <si>
    <t>Warszawa</t>
  </si>
  <si>
    <t>Powiat m. Radom</t>
  </si>
  <si>
    <t>Radom</t>
  </si>
  <si>
    <t>MJWPU.420-744/11</t>
  </si>
  <si>
    <t>"ARMAT" Prylowski Arleta</t>
  </si>
  <si>
    <t>Podniesienie konkurencyjności firmy "ARMAT" poprzez zaimplementowanie szeregu
innowacyjnych rozwiązań celem wprowadzenia do oferty przedsiębiorstwa 4 nowych
produktów oraz znaczącego usprawnienia procesu produkcji regranulatu polietylenowego.</t>
  </si>
  <si>
    <t>Powiat kozienicki</t>
  </si>
  <si>
    <t>Wilczkowice Górne</t>
  </si>
  <si>
    <t>MJWPU.420-779/11</t>
  </si>
  <si>
    <t>Klinika Lek-Med spółka z ograniczoną odpowiedzialnością</t>
  </si>
  <si>
    <t>Podniesienie konkurencyjności firmy Klinika Lek-Med sp. z o.o. poprzez stworzenie
innowacyjnej placówki medycznej</t>
  </si>
  <si>
    <t xml:space="preserve"> Warszawa</t>
  </si>
  <si>
    <t>MJWPU.420-635/11</t>
  </si>
  <si>
    <t>Zakład Produkcji Cukierniczej "BOX" Zdzisław Leśniewicz</t>
  </si>
  <si>
    <t>Podniesienie konkurencyjności Z.P.C. "BOX" Zdzisław Leśniewicz poprzez wdrożenie
innowacyjnej technologii produkcji ciastek ptysiowych.</t>
  </si>
  <si>
    <t>Powiat żyrardowski</t>
  </si>
  <si>
    <t>Nowe Kozłowice</t>
  </si>
  <si>
    <t>MJWPU.420-640/11</t>
  </si>
  <si>
    <t>Bart B. Wojciechowska P. Pietruszyński Spółka Jawna</t>
  </si>
  <si>
    <t>Dywersyfikacja działalności firmy Bart Sp. j. poprzez zakup innowacyjnej linii technologicznej
do produkcji naturalnych ekstraktów roślinnych</t>
  </si>
  <si>
    <t>Powiat wołomiński</t>
  </si>
  <si>
    <t>Słupno</t>
  </si>
  <si>
    <t>MJWPU.420-694/11</t>
  </si>
  <si>
    <t>Przedsiębiorstwo Produkcyjno - Handlowo - Usługowe IMEX Paweł Jamroży</t>
  </si>
  <si>
    <t>Wzrost konkurencyjności P.P.H.U. Imex Paweł Jamroży poprzez wdrożenie innowacyjnej
technologii elektroerozyjnej obróbki drutem.</t>
  </si>
  <si>
    <t>Powiat radomski</t>
  </si>
  <si>
    <t>Iłża</t>
  </si>
  <si>
    <t>MJWPU.420-638/11</t>
  </si>
  <si>
    <t>Ryszard Pastuszka, Grzegorz Pastuszka prowadzący działalność gospodarczą w formie spółki
cywilnej pod nazwą Przedsiębiorstwo Produkcyjno-Handlowe "MIKRO" s. c.</t>
  </si>
  <si>
    <t>Podniesienie konkurencyjności firmy MIKRO s. c. poprzez inwestycję w środki trwałe w
postaci dwóch pionowych centrów obróbkowych CNC</t>
  </si>
  <si>
    <t>Powiat lipski</t>
  </si>
  <si>
    <t>Lipsko</t>
  </si>
  <si>
    <t>MJWPU.420-668/11</t>
  </si>
  <si>
    <t>Kazeina Polska Sp. z o.o.</t>
  </si>
  <si>
    <t>Dywersyfikacja oferty produktowej poprzez wprowadzenie nowej gamy produktów oraz usługi
w wyniku rozbudowy parku maszynowego szansą na rozwój i wzrost konkurencyjności
Kazeina Polska Sp. z o.o</t>
  </si>
  <si>
    <t>Powiat pułtuski</t>
  </si>
  <si>
    <t>Pułtusk</t>
  </si>
  <si>
    <t>Powiat legionowski</t>
  </si>
  <si>
    <t>Legionowo</t>
  </si>
  <si>
    <t>MJWPU.420-682/11</t>
  </si>
  <si>
    <t>TERM-OIL SPÓŁKA Z OGRANICZONĄ ODPOWIEDZIALNOŚCIĄ</t>
  </si>
  <si>
    <t>Wdrożenie innowacyjnej technologii i wprowadzenie nowych produktów w celu podniesienia
konkurencyjności firmy TERM-OIL Sp. z o.o.</t>
  </si>
  <si>
    <t>M. Radom</t>
  </si>
  <si>
    <t>MJWPU.420-727/11</t>
  </si>
  <si>
    <t>Zakład Przemysłu Cukierniczego "MILANÓWEK" Bogumił Sobieraj</t>
  </si>
  <si>
    <t>Zdrowotne innowacje produktowe szansą na wzrost konkurencyjności ZPC Milanówek</t>
  </si>
  <si>
    <t>Powiat grodziski</t>
  </si>
  <si>
    <t>Grodzisk Mazowiecki</t>
  </si>
  <si>
    <t>Milanówek</t>
  </si>
  <si>
    <t>MJWPU.420-768/11</t>
  </si>
  <si>
    <t>Firma Produkcyjno-Handlowo-Usługowa ARTEK Artur Całka</t>
  </si>
  <si>
    <t>Nowe autorskie produkty firmy ARTEK w postaci szerokiej gamy ekologicznych opakowań
oksy-biodegradowalnych, wytwarzane w oparciu o innowacyjną w skali świata technologię
zintegrowania procesów zgrzewania i rolowania.</t>
  </si>
  <si>
    <t>07</t>
  </si>
  <si>
    <t>Powiat otwocki</t>
  </si>
  <si>
    <t>Karczew</t>
  </si>
  <si>
    <t>MJWPU.420-757/11</t>
  </si>
  <si>
    <t>AVIOTECH Electric Sp. z o.o.</t>
  </si>
  <si>
    <t>Zwiększenie konkurencyjności i innowacyjności AVIOTECH Electric Sp. z o.o. poprzez
wdrożenie do produkcji Rozdzielnic Średniego Napięcia 17,5 kV z przeznaczeniem na rynek
energetyki kolejowej.</t>
  </si>
  <si>
    <t>Powiat warszawski zachodni</t>
  </si>
  <si>
    <t>Klaudyn</t>
  </si>
  <si>
    <t>Powiat warsza
wski zachodni</t>
  </si>
  <si>
    <t>MJWPU.420-702/11</t>
  </si>
  <si>
    <t>Technitynk Spółka z ograniczoną odpowiedzialnością</t>
  </si>
  <si>
    <t>Budowa nowoczesnej linii produkcji wyrobów suchej chemii budowlanej w technologii
bezpyłowej</t>
  </si>
  <si>
    <t>Wierzbica</t>
  </si>
  <si>
    <t>MJWPU.420-653/11</t>
  </si>
  <si>
    <t>FIRMA DROGOWA "EN-BUD"</t>
  </si>
  <si>
    <t>Dywersyfikacja świadczonych usług poprzez wejście firmy na rynek branży budowlanej</t>
  </si>
  <si>
    <t>Powiat ostrowski</t>
  </si>
  <si>
    <t>Ostrów Mazowiecka</t>
  </si>
  <si>
    <t>MJWPU.420-736/11</t>
  </si>
  <si>
    <t>ARTEK Artur Żochowski</t>
  </si>
  <si>
    <t>Rozwój przedsiębiorstwa ARTEK Artur Żochowski oraz wzrost jego konkurencyjności poprzez
zakup innowacyjnej maszyny do produkcji serwetek gastronomicznych</t>
  </si>
  <si>
    <t>Powiat miński</t>
  </si>
  <si>
    <t>Długa Kościelna</t>
  </si>
  <si>
    <t>MJWPU.420-780/11</t>
  </si>
  <si>
    <t>Władysław Zawadzki Katarzyna Zawadzka prowadzący działalność gospodarczą w formie
spółki cywilnej pod nazwą Zawmet s.c. Władysław Zawadzki Katarzyna Zawadzka</t>
  </si>
  <si>
    <t>Wdrożenie innowacyjngo procesu obróbki rur i profili z metalu opartego na technologii
laserowego cięcia w spółce Zawmet</t>
  </si>
  <si>
    <t>Ożarów Mazowiecki</t>
  </si>
  <si>
    <t>MJWPU.420-677/11</t>
  </si>
  <si>
    <t>Garbarnia Nadarzyn Waldemar K. Malinowski</t>
  </si>
  <si>
    <t>„Budowa innowacyjnego i ekologicznego nowego zakładu przetwórstwa skór, jako kolejny
etap rozwoju Garbarni Nadarzyn i umocnienie pozycji firmy jako lidera branży.”</t>
  </si>
  <si>
    <t>Powiat pruszkowski</t>
  </si>
  <si>
    <t>Nadarzyn</t>
  </si>
  <si>
    <t>MJWPU.420-696/11</t>
  </si>
  <si>
    <t>Katarzyna Anna Bąk ATS DIGITAL PRINTING</t>
  </si>
  <si>
    <t>Wzrost konkurencyjności i innowacyjności firmy ATS Digital Printing poprzez zakup
innowacyjnych maszyn drukarskich</t>
  </si>
  <si>
    <t>Powiat piaseczyński</t>
  </si>
  <si>
    <t>Piaseczno</t>
  </si>
  <si>
    <t>MJWPU.420-708/11</t>
  </si>
  <si>
    <t>„AC CORTES” Piotr Kalinkowski, Artur Piechowicz- Spółka Jawna</t>
  </si>
  <si>
    <t>„Podniesienie konkurencyjności firmy poprzez rozbudowę i zakup innowacyjnego
wyposażenia”</t>
  </si>
  <si>
    <t>MJWPU.420-680/11</t>
  </si>
  <si>
    <t>Zakład Produkcyjno-Handlowy "KIC-PAK" Zdzisław Kiciński, Irena Kicińska i Lidia Kicińska
Spółka Jawna</t>
  </si>
  <si>
    <t>Wdrożenie innowacyjnej technologii produkcji folii trójwarstwowych w firmie KIC-PAK Sp. j. w
celu podniesienia jej konkurencyjności</t>
  </si>
  <si>
    <t>Powiat m. Płock</t>
  </si>
  <si>
    <t>Płock</t>
  </si>
  <si>
    <t>MJWPU.420-655/11</t>
  </si>
  <si>
    <t>STOMILEX Spółka z ograniczoną odpowiedzialnością</t>
  </si>
  <si>
    <t>Wzrost konkurencyjności przedsiębiorstwa STOMILEX Sp. z o. o. na rynku krajowym poprzez
zakup innowacyjnego urządzenia i włączenie go do procesu produkcyjnego</t>
  </si>
  <si>
    <t>Piastów</t>
  </si>
  <si>
    <t>Powiat m. Opole</t>
  </si>
  <si>
    <t>Opole</t>
  </si>
  <si>
    <t>MJWPU.420-665/11</t>
  </si>
  <si>
    <t>Wiesław Majewski, Norbert Majewski prowadzący działalność gospodarczą w formie spółki
cywilnej pod nazwą AUTO SERWIS "BŁĘKITNA" W. i N. Majewscy</t>
  </si>
  <si>
    <t>Wprowadzenie innowacyjnej usługi oraz podniesienie jakości oferty firmy Auto Serwis
Błękitna</t>
  </si>
  <si>
    <t>MJWPU.420-710/11</t>
  </si>
  <si>
    <t>"MALCHEM" FABRYKA FARB I LAKIERÓW, SPÓŁKA Z OGRANICZONĄ
ODPOWIEDZIALNOŚCIĄ</t>
  </si>
  <si>
    <t>Wprowadzenie innowacyjnych past koloryzujących do farb przemysłowych przez „Malchem”
Fabryka Farb i Lakierów Sp. z o.o.</t>
  </si>
  <si>
    <t>Powiat grójecki</t>
  </si>
  <si>
    <t>Sułkowice</t>
  </si>
  <si>
    <t>MJWPU.420-728/11</t>
  </si>
  <si>
    <t>REDAR Przedsiębiorstwo Produkcyjno Handlowo Usługowe Ryszard Klepacz</t>
  </si>
  <si>
    <t>Implementacja najnowocześniejszych rozwiązań technologicznych i organizacyjnych
środkiem do wzrostu innowacyjności i konkurencyjności przedsiębiorstwa na rynku
międzynarodowym.</t>
  </si>
  <si>
    <t>MJWPU.420-762/11</t>
  </si>
  <si>
    <t>Sebastian Kurzajak, Piotr Urbaniak prowadzący działalność gospodarczą w formie spółki
cywilnej pod nazwą SEBEX Spółka Cywilna</t>
  </si>
  <si>
    <t>Rozwój firmy SEBEX poprzez wprowadzenie innowacji produktowych</t>
  </si>
  <si>
    <t>MJWPU.420-746/11</t>
  </si>
  <si>
    <t>F.H.U. CRIS HAN Krzysztof Niedzielski</t>
  </si>
  <si>
    <t>Rozwój firmy na rynku budowlano-drogowym poprzez zakup nowoczesnej floty maszynowej</t>
  </si>
  <si>
    <t>MJWPU.420-492/11</t>
  </si>
  <si>
    <t>MAL - POL ZAKŁAD POLIGRAFICZNY"</t>
  </si>
  <si>
    <t>Wzrost konkurencyjności drukarni Mal-Pol poprzez wdrożenie innowacyjnej technologii</t>
  </si>
  <si>
    <t>Olesin</t>
  </si>
  <si>
    <t>MJWPU.420-639/11</t>
  </si>
  <si>
    <t>Zakład Usługowo Handlowy "Auto-Service" Urbanek Ryszard</t>
  </si>
  <si>
    <t>Dywersyfikacja działalności Zakładu Usługowo Handlowego "Auto-Service" poprzez
wprowadzenie usług z zakresu obsługi pojazdów z silnikami wysokoprężnymi</t>
  </si>
  <si>
    <t>Powiat zwoleński</t>
  </si>
  <si>
    <t>Zwoleń</t>
  </si>
  <si>
    <t>MJWPU.420-748/11</t>
  </si>
  <si>
    <t>Usługi Wydawniczo Poligraficzne Paper&amp;Tinta Barbara Tokłowicz</t>
  </si>
  <si>
    <t>Wdrożenie innowacji produktowej, procesowej i organizacyjnej dzięki zakupieniu
automatycznej linii introligatorskiej do oprawy bezszyciowej z wykorzystaniem klejów
poliuretanowych.</t>
  </si>
  <si>
    <t>Nadma</t>
  </si>
  <si>
    <t>MJWPU.420-755/11</t>
  </si>
  <si>
    <t>SANA Sp. z o.o.</t>
  </si>
  <si>
    <t>„Wzrost konkurencyjności Niepublicznego Zakładu Opieki Zdrowotnej SANA oraz poprawa
jakości świadczonych usług poprzez inwestycję w rozbudowę przedsiębiorstwa i zakup
nowoczesnego wyposażenia”</t>
  </si>
  <si>
    <t>Powiat garwoliński</t>
  </si>
  <si>
    <t>Wola Rębkowska</t>
  </si>
  <si>
    <t>Garwolin</t>
  </si>
  <si>
    <t>MJWPU.420-699/11</t>
  </si>
  <si>
    <t>TAG SYSTEMS SPÓŁKA Z OGRANICZONĄ ODPOWIEDZIALNOŚCIĄ</t>
  </si>
  <si>
    <t>Wzrost konkurencyjności przedsiębiorstwa TAG SYSTEMS Sp z o.o. poprzez inwestycje w
innowacyjne rozwiązania celem świadczenia nowych usług w zakresie personalizacji kart.</t>
  </si>
  <si>
    <t>MJWPU.420-706/11</t>
  </si>
  <si>
    <t>Radomska Wytwórnia Telekomunikacyjna Sp. z o.o.</t>
  </si>
  <si>
    <t>Wdrożenie innowacyjnej usługi kompleksowego wykonawstwa sieci światłowodowych.</t>
  </si>
  <si>
    <t>MJWPU.420-747/11</t>
  </si>
  <si>
    <t>JAKRA Corporation Sp. z o. o.</t>
  </si>
  <si>
    <t>Znaczące udoskonalenie produktów oraz wprowadzenie do oferty JAKRA Corporation
nowych usług dzięki wykorzystaniu innowacyjnych technologii malowania proszkowego.</t>
  </si>
  <si>
    <t>Powiat warsza</t>
  </si>
  <si>
    <t>Płochocin</t>
  </si>
  <si>
    <t>MJWPU.420-760/11</t>
  </si>
  <si>
    <t>FIRMA USŁUGOWO-HANDLOWA "Holdmar" Sławomir Szymański</t>
  </si>
  <si>
    <t>Zwiększenie konkurencyjności firmy HOLDMAR poprzez automatyzację procesu przerobu
złomu stalowego za pomocą innowacyjnej technologicznie, mobilnej prasy z muldą
samozaładowczą.</t>
  </si>
  <si>
    <t>Wiązowna</t>
  </si>
  <si>
    <t>Sulejówek</t>
  </si>
  <si>
    <t>MJWPU.420-645/11</t>
  </si>
  <si>
    <t>EL-BOX</t>
  </si>
  <si>
    <t>Podniesienie konkurencyjności przedsiębiorstwa EL-BOX poprzez zakup innowacyjnej w
skali światowej technologii wycinania laserem typu TruLaser 1030 FIBER, umożliwiającej
wprowadzenie nowych usług oraz podniesienie jakości dotychczasowych produktów.</t>
  </si>
  <si>
    <t>MJWPU.420-729/11</t>
  </si>
  <si>
    <t>UNIMET PRZEDSIĘBIORSTWO PRODUKCYJNO-HANDLOWE KLEPACZ JUSTYNA</t>
  </si>
  <si>
    <t>MJWPU.420-776/11</t>
  </si>
  <si>
    <t>TOMDAR Sp. J. Wioletta Szubierajska, Tomasz Mańk</t>
  </si>
  <si>
    <t>Wdrożenie innowacyjnej technologii procesu prania wodnego w ekologicznej pralni z barierą
higieniczną</t>
  </si>
  <si>
    <t>Warszawa Rembertów</t>
  </si>
  <si>
    <t>MJWPU.420-642/11</t>
  </si>
  <si>
    <t>Athena Marmor Polska Sp. z o.o.</t>
  </si>
  <si>
    <t>Uruchomienie innowacyjnej produkcji mozaiki i frezów w Athena Marmor Polska Sp. z o.o.</t>
  </si>
  <si>
    <t>Konstancin Jeziorna</t>
  </si>
  <si>
    <t>MJWPU.420-664/11</t>
  </si>
  <si>
    <t>Przedsiębiorstwo Sprzętowo Transportowe Hanna Jarczewska</t>
  </si>
  <si>
    <t>Wzrost konkurencyjności firmy poprzez zakup mobilnego przesiewacza gąsienicowego</t>
  </si>
  <si>
    <t>Powiat ciechanowski</t>
  </si>
  <si>
    <t>Modła</t>
  </si>
  <si>
    <t>Pęchcin</t>
  </si>
  <si>
    <t>MJWPU.420-681/11</t>
  </si>
  <si>
    <t>PPHU STOLPAW BIS MARCIN PAWLAK</t>
  </si>
  <si>
    <t>Zakup centrum obróbczego do skrzydeł drzwiowych, centrum obróbczego do futryn i linii do
okleinowania skrzydeł drzwiowych i futryn, w celu zwiększenia skali i poprawy efektywności
produkcji</t>
  </si>
  <si>
    <t>Powiat szydłowiecki</t>
  </si>
  <si>
    <t>Pawłów</t>
  </si>
  <si>
    <t>MJWPU.420-759/11</t>
  </si>
  <si>
    <t>"ALUMINIUM SPS" PAJĄK I WSPÓLNIK SPÓŁKA JAWNA</t>
  </si>
  <si>
    <t>Cyfrowa automatyzacja procesu produkcji i zintegrowanie systemu zarządzania w celu
zwiększenia konkurencyjności i dynamiki rozwoju ALUMINIUM SPS Sp. Jawna.</t>
  </si>
  <si>
    <t>MJWPU.420-704/11</t>
  </si>
  <si>
    <t>Ewa Brzezińska, Andrzej Karczewski prowadzący działalność gospodarczą w formie spółki
cywilnej pod nazwą "Piekarnia Wacyn"</t>
  </si>
  <si>
    <t>Wzrost konkurencyjności Piekarni Wacyn na rynku regionalnym poprzez wdrożenie
innowacyjnej technologii do produkcji pieczywa zwykłego i słodkiego w gm. Zakrzew i
miejscowości Wacyn</t>
  </si>
  <si>
    <t>Wacyn</t>
  </si>
  <si>
    <t>MJWPU.420-701/11</t>
  </si>
  <si>
    <t>BVS Show Lighting</t>
  </si>
  <si>
    <t>Wzrost konkurencyjności przedsiębiorstwa BVS Show Lighting poprzez zakup innowacyjnego
sprzętu oświetleniowego.</t>
  </si>
  <si>
    <t>MJWPU.420-733/11</t>
  </si>
  <si>
    <t>Jadwiga Zielonka, Henryk Zielonka prowadzący działalność gospodarczą w formie
spółki cywilnej pod nazwą "Przedsiębiorstwo Produkcyjno-Handlowo-Usługowe "FIRMA
ZIELONKA" /Eksport-Import/ Jadwiga Zielonka, Henryk Zielonka, spółka cywilna"</t>
  </si>
  <si>
    <t>Wzrost konkurencyjności PPHU "Firma Zielonka" poprzez wdrożenie zasadniczych zmian w
procesie produkcji worków i folii polietylenowych opakowaniowych.</t>
  </si>
  <si>
    <t>Powiat płocki</t>
  </si>
  <si>
    <t>Miszewo Murowane</t>
  </si>
  <si>
    <t>MJWPU.420-683/11</t>
  </si>
  <si>
    <t>ANTOM Dariusz Zapadka</t>
  </si>
  <si>
    <t>Podniesienie konkurencyjności firmy ANTOM poprzez zakup innowacyjnych maszyn i
urządzeń oraz rozszerzenie oferty o nowe produkty i usługi</t>
  </si>
  <si>
    <t>Machnatka</t>
  </si>
  <si>
    <t>Raszyn</t>
  </si>
  <si>
    <t>MJWPU.420-758/11</t>
  </si>
  <si>
    <t>INTER-DENT Robert Michalik</t>
  </si>
  <si>
    <t>Uruchomienie kliniki stomatologicznej połączonej z obecnym laboratorium protetycznym oraz
wdrożenie innowacyjnego zamkniętego systemu CAD-CAM</t>
  </si>
  <si>
    <t>MJWPU.420-675/11</t>
  </si>
  <si>
    <t>Przedsiębiorstwo Handlowe "GULIWER" Estkowski, Sawicki, Spółka Jawna</t>
  </si>
  <si>
    <t>Dywersyfikacja działalności P.H. GULIWER" polegająca na wprowadzeniu nowej usługi
wykorzystującej produkty na bazie ziemniaka i innowacyjną technologię</t>
  </si>
  <si>
    <t>Powiat nowodworski</t>
  </si>
  <si>
    <t>Nasielsk</t>
  </si>
  <si>
    <t>MJWPU.420-773/11</t>
  </si>
  <si>
    <t>Przedsiębiorstwo Produkcyjno - Handlowe „DARMET”</t>
  </si>
  <si>
    <t>Poprawa konkurencyjności przedsiębiorstwa DARMET poprzez rozszerzenie i udoskonalenie
oferty produktowej przy jednoczesnym wzroście wydajności pracy</t>
  </si>
  <si>
    <t>Magnuszew</t>
  </si>
  <si>
    <t>MJWPU.420-754/11</t>
  </si>
  <si>
    <t>Edyta Gawęda i Ewa Wosiak prowadzące działalność gospodarczą w formie spółki cywilnej
pod nazwą „2-E”</t>
  </si>
  <si>
    <t>Poprawa konkurencyjności przedsiębiorstwa „2-E” s.c. Edyta Gawęda, Ewa Wosiak poprzez
budowę innowacyjnej samoobsługowej myjni samochodowej i oferowanie nowego produktu</t>
  </si>
  <si>
    <t>MJWPU.420-674/11</t>
  </si>
  <si>
    <t>PRZEDSIĘBIORSTWO HANDLOWO-USŁUGOWE "BENZ-ROL" R. KALIŃSKI, A. ZIÓŁKOWSKI
SPÓŁKA JAWNA W SIERAKOWIE</t>
  </si>
  <si>
    <t>„Budowa centrum restauracyjno-konferencyjnego wraz z wyposażeniem w miejscowości
Sierakowo gmina Raciąż powiat płoński jako warunek podniesienia konkurencyjności firmy”</t>
  </si>
  <si>
    <t>Powiat płoński</t>
  </si>
  <si>
    <t>Sierakowo</t>
  </si>
  <si>
    <t>MJWPU.420-687/11</t>
  </si>
  <si>
    <t>Przedsiębiorstwo Produkcyjno - Handlowo - Usługowe ~ADAPOL~ Adam Kowalczyk</t>
  </si>
  <si>
    <t>Wprowadzenie nowych produktów do oferty P.P.H.U ADAPOL oraz znacznie udoskonalanie
procesu produkcji dzięki zakupowi maszyn szansą na rozwój przedsiębiorstwa i podniesienie
jego konkurencyjności.</t>
  </si>
  <si>
    <t>Powiat węgrowski</t>
  </si>
  <si>
    <t>Kamionna</t>
  </si>
  <si>
    <t>Wołomin</t>
  </si>
  <si>
    <t>MJWPU.420-658/11</t>
  </si>
  <si>
    <t>JMDI Jacek Maleszko</t>
  </si>
  <si>
    <t>Wzrost konkurencyjności firmy JMDI Jacek Maleszko na rynku operatorów
telekomunikacyjnych poprzez wdrożenie nowej technologii oraz ekspansję na nowe rynki</t>
  </si>
  <si>
    <t>MJWPU.420-705/11</t>
  </si>
  <si>
    <t>"INTER-BOR" Grzegorz i Wojciech Borkowscy Spółka Jawna</t>
  </si>
  <si>
    <t>Wzrost konkurencyjności spółki INTER-BOR poprzez zastosowanie nowoczesnej technologi
do produkcji uszlachetnionych kruszyw.</t>
  </si>
  <si>
    <t>Powiat przasnyski</t>
  </si>
  <si>
    <t>Pierzchały</t>
  </si>
  <si>
    <t>Mchowo</t>
  </si>
  <si>
    <t>MJWPU.420-735/11</t>
  </si>
  <si>
    <t>Cezary Borowski, Tomasz Kadylak prowadzący działalność gospodarczą w formie spółki
cywilnej pod nazwą "Zakład Budowlano - Remontowy „CZAR-BUD” spółka cywilna".</t>
  </si>
  <si>
    <t>Implementacja najnowocześniejszych rozwiązań technologicznych i organizacyjnych
środkiem do wzrostu innowacyjności i konkurencyjności przedsiębiorstwa.</t>
  </si>
  <si>
    <t>Powiat m.Płock</t>
  </si>
  <si>
    <t>MJWPU.420-718/11</t>
  </si>
  <si>
    <t>Łukasz Kierner Firma Budowlana B.D.M. "PRO-BUD"</t>
  </si>
  <si>
    <t>Inwestycje w innowacyjne urządzenia budowlane szansą na dynamiczny rozwój firmy
budowlanej B.D.M. „PRO-BUD” Łukasz Kierner</t>
  </si>
  <si>
    <t>Grójec</t>
  </si>
  <si>
    <t>Powiat rawski</t>
  </si>
  <si>
    <t>Rawa Mazowiecka</t>
  </si>
  <si>
    <t>MJWPU.420-697/11</t>
  </si>
  <si>
    <t>Nova-Stal Sp z o.o.</t>
  </si>
  <si>
    <t>Innowacyjna technologia produkcji profili okiennych termoizolacyjnych drogą do wzrostu
konkurencyjności firmy Nova-Stal Sp. z o.o.</t>
  </si>
  <si>
    <t>MJWPU.420-719/11</t>
  </si>
  <si>
    <t>Coffee Service spółka z ograniczoną odpowiedzialnością</t>
  </si>
  <si>
    <t>Podniesienie konkurencyjności firmy Coffee Service sp. z o.o. poprzez zakup innowacyjnych
urządzeń pakujących oraz lasera wycinającego</t>
  </si>
  <si>
    <t>Sokołów</t>
  </si>
  <si>
    <t>EURO</t>
  </si>
  <si>
    <t>PLN</t>
  </si>
  <si>
    <t>RAZEM:</t>
  </si>
  <si>
    <t>Jerzy Rogala, Przemysław Rogala prowadzący działalność w formie spółki cywilnej pod nazwą " ZAGŁOBA 2 drewno egzotyczne J. Rogala, P. Rogala"</t>
  </si>
  <si>
    <t>PRZEDSIĘBIORSTWO PRODUKCYJNO HANDLOWE Pack Tube</t>
  </si>
  <si>
    <t>Wdrożenie nowych technologii i innowacyjnych technik w PPH Pack Tube.</t>
  </si>
  <si>
    <t>Centrum Diagnostyki Medycznej "MULTI- MED" Hanna Brusikiewicz i S-ka-Spółka Jawna</t>
  </si>
  <si>
    <t>Wzrost konkurencyjności przedsiębiorstwa MULTI - MED poprzez zakup innowacyjnego
rezonansu magnetycznego</t>
  </si>
  <si>
    <t>Przedsiębiorstwo "MIK" Roboty Ziemne i Drogowe Jan Miklewski</t>
  </si>
  <si>
    <t>„Zakup innowacyjnych maszyn: najnowszej generacji koparki gąsienicowej i ładowarki
kołowej jako warunek podniesienia konkurencyjności przedsiębiorstwa „MIK” .</t>
  </si>
  <si>
    <t>DENTAL UNION LABORATORY AGNIESZKA JASEK</t>
  </si>
  <si>
    <t>Wzrost konkurencyjności DENTAL UNION LABORATORY AGNIESZKA JASEK poprzez zakup
specjalistycznego wyposażenia</t>
  </si>
  <si>
    <t>FAROM T. Skołożyński i wspólnicy Spółka Jawna</t>
  </si>
  <si>
    <t>Uruchomienie okręgowej stacji kontroli pojazdów przez firmę FAROM T. Skołożyński i
wspólnicy Spółka Jawna</t>
  </si>
  <si>
    <t>"SKANDINA" SPÓŁKA Z OGRANICZONĄ ODPOWIEDZIALNOŚCIĄ</t>
  </si>
  <si>
    <t>Rozszerzenie działalności ośrodka hotelowego Pod Sosnami w celu podniesienia
jego konkurencyjności na rynku poprzez adaptacje obiektu dla osób starszych jak i
niepełnosprawnych</t>
  </si>
  <si>
    <t>Dębe Wielkie</t>
  </si>
  <si>
    <t>Marki</t>
  </si>
  <si>
    <t>Kossobudy</t>
  </si>
  <si>
    <t>Osieck</t>
  </si>
  <si>
    <t>PHZ VEGA PAWEŁ BUDNICKI</t>
  </si>
  <si>
    <t>Rozwój firmy PHZ VEGA poprzez poszerzenie mocy wytwórczych i oferowanej gamy
produktów żeliwnych.</t>
  </si>
  <si>
    <t>Powiat przysuski</t>
  </si>
  <si>
    <t>Przysucha</t>
  </si>
  <si>
    <t>Nr KSI SIMIK</t>
  </si>
  <si>
    <t>RPMA.01.05.00-14-042/11</t>
  </si>
  <si>
    <t>RPMA.01.05.00-14-043/11</t>
  </si>
  <si>
    <t>RPMA.01.05.00-14-048/11</t>
  </si>
  <si>
    <t>RPMA.01.05.00-14-114/11</t>
  </si>
  <si>
    <t>RPMA.01.05.00-14-134/11</t>
  </si>
  <si>
    <t>RPMA.01.05.00-14-119/11</t>
  </si>
  <si>
    <t>RPMA.01.05.00-14-138/11</t>
  </si>
  <si>
    <t>RPMA.01.05.00-14-069/11</t>
  </si>
  <si>
    <t>RPMA.01.05.00-14-081/11</t>
  </si>
  <si>
    <t>RPMA.01.05.00-14-082/11</t>
  </si>
  <si>
    <t>RPMA.01.05.00-14-349/11</t>
  </si>
  <si>
    <t>RPMA.01.05.00-14-115/11</t>
  </si>
  <si>
    <t>RPMA.01.05.00-14-088/11</t>
  </si>
  <si>
    <t>RPMA.01.05.00-14-102/11</t>
  </si>
  <si>
    <t>RPMA.01.05.00-14-101/11</t>
  </si>
  <si>
    <t>RPMA.01.05.00-14-197/11</t>
  </si>
  <si>
    <t>RPMA.01.05.00-14-071/11</t>
  </si>
  <si>
    <t>RPMA.01.05.00-14-076/11</t>
  </si>
  <si>
    <t>RPMA.01.05.00-14-058/11</t>
  </si>
  <si>
    <t>RPMA.01.05.00-14-093/11</t>
  </si>
  <si>
    <t>RPMA.01.05.00-14-079/11</t>
  </si>
  <si>
    <t>RPMA.01.05.00-14-162/11</t>
  </si>
  <si>
    <t>RPMA.01.05.00-14-112/11</t>
  </si>
  <si>
    <t>RPMA.01.05.00-14-194/11</t>
  </si>
  <si>
    <t>RPMA.01.05.00-14-158/11</t>
  </si>
  <si>
    <t>RPMA.01.05.00-14-348/11</t>
  </si>
  <si>
    <t>RPMA.01.05.00-14-065/11</t>
  </si>
  <si>
    <t>RPMA.01.05.00-14-087/11</t>
  </si>
  <si>
    <t>RPMA.01.05.00-14-131/11</t>
  </si>
  <si>
    <t>RPMA.01.05.00-14-047/11</t>
  </si>
  <si>
    <t>RPMA.01.05.00-14-086/11</t>
  </si>
  <si>
    <t>RPMA.01.05.00-14-077/11</t>
  </si>
  <si>
    <t>RPMA.01.05.00-14-075/11</t>
  </si>
  <si>
    <t>RPMA.01.05.00-14-099/11</t>
  </si>
  <si>
    <t>RPMA.01.05.00-14-054/11</t>
  </si>
  <si>
    <t>RPMA.01.05.00-14-129/11</t>
  </si>
  <si>
    <t>RPMA.01.05.00-14-132/11</t>
  </si>
  <si>
    <t>RPMA.01.05.00-14-045/11</t>
  </si>
  <si>
    <t>RPMA.01.05.00-14-060/11</t>
  </si>
  <si>
    <t>RPMA.01.05.00-14-126/11</t>
  </si>
  <si>
    <t>RPMA.01.05.00-14-055/11</t>
  </si>
  <si>
    <t>RPMA.01.05.00-14-195/11</t>
  </si>
  <si>
    <t>RPMA.01.05.00-14-118/11</t>
  </si>
  <si>
    <t>RPMA.01.05.00-14-130/11</t>
  </si>
  <si>
    <t>RPMA.01.05.00-14-035/11</t>
  </si>
  <si>
    <t>RPMA.01.05.00-14-120/11</t>
  </si>
  <si>
    <t>RPMA.01.05.00-14-127/11</t>
  </si>
  <si>
    <t>RPMA.01.05.00-14-068/11</t>
  </si>
  <si>
    <t>RPMA.01.05.00-14-080/11</t>
  </si>
  <si>
    <t>RPMA.01.05.00-14-133/11</t>
  </si>
  <si>
    <t>RPMA.01.05.00-14-192/11</t>
  </si>
  <si>
    <t>RPMA.01.05.00-14-161/11</t>
  </si>
  <si>
    <t>RPMA.01.05.00-14-091/11</t>
  </si>
  <si>
    <t>RPMA.01.05.00-14-336/11</t>
  </si>
  <si>
    <t>RPMA.01.05.00-14-036/11</t>
  </si>
  <si>
    <t>RPMA.01.05.00-14-113/11</t>
  </si>
  <si>
    <t>RPMA.01.05.00-14-141/11</t>
  </si>
  <si>
    <t>RPMA.01.05.00-14-356/11</t>
  </si>
  <si>
    <t>RPMA.01.05.00-14-157/11</t>
  </si>
  <si>
    <t>RPMA.01.05.00-14-334/11</t>
  </si>
  <si>
    <t>RPMA.01.05.00-14-056/11</t>
  </si>
  <si>
    <t>RPMA.01.05.00-14-154/11</t>
  </si>
  <si>
    <t>RPMA.01.05.00-14-066/11</t>
  </si>
  <si>
    <t xml:space="preserve">Projekty ocenione w ramach procedury odwoławczej </t>
  </si>
  <si>
    <t>RPMA.01.05.00-14-064/11</t>
  </si>
  <si>
    <t>RPMA.01.05.00-14-053/11</t>
  </si>
  <si>
    <t>Zwiększenie konkurencyjności i innowacyjności przedsiębiorstwa „ZAGŁOBA 2 drewno egzotyczne” poprzez realizację nowej inwestycji polegającej na zakupie nowych środków trwałych w miejscowości Dębe Wielkie, gmina DĘBE WIELKIE.</t>
  </si>
  <si>
    <t>MJWPU.420-707/11</t>
  </si>
  <si>
    <t>MJWPU.420-671/11</t>
  </si>
  <si>
    <t>MJWPU.420-672/11</t>
  </si>
  <si>
    <t>MJWPU.420-737/11</t>
  </si>
  <si>
    <t>MJWPU.420-660/11</t>
  </si>
  <si>
    <t>MJWPU.420-778/11</t>
  </si>
  <si>
    <t>MJWPU.420-649/11</t>
  </si>
  <si>
    <t>MJWPU.420-678/11</t>
  </si>
  <si>
    <t>Wartość 8 projektów ocenionych pozytywnie po proteście</t>
  </si>
  <si>
    <t>Zapotrzebowanie na konkursy RPOWM/1.5/1/2013 i RPOWM/1.5/2/2013</t>
  </si>
  <si>
    <t xml:space="preserve">Alokacja na konkurs RPOWM/1.5/2/2011 EFRR </t>
  </si>
  <si>
    <t xml:space="preserve">Alokacja na działanie EFRR </t>
  </si>
  <si>
    <t>Zapotrzebowanie na projekty z etapu wdrażania</t>
  </si>
  <si>
    <t>Pozostała kwota wolna EFRR zgodnie z algorytmem przeliczania środków oraz po zabezpieczeniu wartości projektów oczekujących na podpisanie umowy w ramach Działania 1.5</t>
  </si>
  <si>
    <t>Wartość wolnych środków w ramach Działania 1.5 po dofinansowaniu 8 projektów ocenionych pozytywnie po proteście w ramach konkursu RPOWM/1.5/2/2011</t>
  </si>
  <si>
    <t>zapotrzebowanie na projekty z etapu wdrażania w ramach konkursu RPOWM/1.5/2/2011</t>
  </si>
  <si>
    <t>Załącznik do Uchwały Nr …………….</t>
  </si>
  <si>
    <t>Zarządu Województwa Mazowieckiego z dnia ………….</t>
  </si>
  <si>
    <t>Analiza wykorzystania alokacji EFRR w ramach konkursu RPOWM/1.5/2/2011 dla Działania 1.5 "Rozwój przedsiębiorczości" (kurs Euro 4,2667 PLN/EURO EBC obowiązujący w dniu 30 maja 2013 r.)</t>
  </si>
  <si>
    <t>Kurs euro obowiązujący w dniu 30 maja 2013 r.</t>
  </si>
  <si>
    <t>Analiza wykorzystania alokacji EFRR w ramach  Działania 1.5 "Rozwój przedsiębiorczości" (kurs Euro 4,2667 PLN/EURO EBC obowiązujący w dniu 30 maja 2013 r.)</t>
  </si>
  <si>
    <t xml:space="preserve">zmieniającej uchwałę w sprawie zatwierdzenia listy rankingowej projektów pozytywnie zweryfikowanych pod względem oceny wykonalności i merytorycznej (horyzontalnej, szczegółowej) oraz strategicznej złożonych w ramach konkursu zamkniętego bez preselekcji RPOWM/1.5/2/2011 - Priorytet I „Tworzenie warunków dla rozwoju potencjału innowacyjnego i przedsiębiorczości na Mazowszu” dla Działania 1.5 „Rozwój przedsiębiorczości” Regionalnego Programu Operacyjnego Województwa Mazowieckiego 2007-2013
</t>
  </si>
</sst>
</file>

<file path=xl/styles.xml><?xml version="1.0" encoding="utf-8"?>
<styleSheet xmlns="http://schemas.openxmlformats.org/spreadsheetml/2006/main">
  <numFmts count="2">
    <numFmt numFmtId="164" formatCode="0&quot;/11&quot;"/>
    <numFmt numFmtId="165" formatCode="#,##0.0000\ &quot;zł&quot;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4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1" fillId="4" borderId="9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0" xfId="0" applyBorder="1"/>
    <xf numFmtId="164" fontId="1" fillId="2" borderId="7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0" fontId="1" fillId="2" borderId="0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10" fontId="2" fillId="2" borderId="0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7"/>
  <sheetViews>
    <sheetView tabSelected="1" view="pageBreakPreview" topLeftCell="A77" zoomScale="60" zoomScaleNormal="60" workbookViewId="0">
      <selection activeCell="D82" sqref="D82"/>
    </sheetView>
  </sheetViews>
  <sheetFormatPr defaultRowHeight="15"/>
  <cols>
    <col min="1" max="1" width="3.42578125" customWidth="1"/>
    <col min="2" max="2" width="18.85546875" customWidth="1"/>
    <col min="3" max="3" width="13.42578125" customWidth="1"/>
    <col min="4" max="4" width="26.28515625" customWidth="1"/>
    <col min="5" max="5" width="42.7109375" customWidth="1"/>
    <col min="6" max="6" width="10.7109375" customWidth="1"/>
    <col min="7" max="7" width="15.7109375" customWidth="1"/>
    <col min="8" max="8" width="16.140625" customWidth="1"/>
    <col min="9" max="9" width="16" customWidth="1"/>
    <col min="10" max="10" width="19.85546875" customWidth="1"/>
    <col min="11" max="11" width="20.7109375" customWidth="1"/>
    <col min="12" max="12" width="17" customWidth="1"/>
    <col min="13" max="13" width="19.7109375" customWidth="1"/>
    <col min="14" max="15" width="15.7109375" customWidth="1"/>
    <col min="16" max="16" width="13.85546875" customWidth="1"/>
    <col min="17" max="17" width="15.7109375" customWidth="1"/>
    <col min="18" max="18" width="13.7109375" customWidth="1"/>
    <col min="19" max="19" width="16.140625" customWidth="1"/>
    <col min="20" max="20" width="13.85546875" customWidth="1"/>
    <col min="21" max="21" width="14.28515625" customWidth="1"/>
    <col min="22" max="22" width="14" customWidth="1"/>
    <col min="23" max="23" width="13.5703125" customWidth="1"/>
    <col min="24" max="24" width="0.140625" customWidth="1"/>
    <col min="25" max="27" width="15.7109375" hidden="1" customWidth="1"/>
  </cols>
  <sheetData>
    <row r="1" spans="1:27" s="17" customFormat="1">
      <c r="T1" s="72" t="s">
        <v>386</v>
      </c>
      <c r="U1" s="72"/>
      <c r="V1" s="72"/>
      <c r="W1" s="72"/>
    </row>
    <row r="2" spans="1:27" s="17" customFormat="1">
      <c r="T2" s="73" t="s">
        <v>387</v>
      </c>
      <c r="U2" s="73"/>
      <c r="V2" s="73"/>
      <c r="W2" s="73"/>
    </row>
    <row r="3" spans="1:27" s="6" customFormat="1" ht="77.25" customHeight="1">
      <c r="A3" s="80" t="s">
        <v>391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s="23" customFormat="1" ht="114" customHeight="1">
      <c r="A4" s="15" t="s">
        <v>0</v>
      </c>
      <c r="B4" s="15" t="s">
        <v>1</v>
      </c>
      <c r="C4" s="15" t="s">
        <v>302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15" t="s">
        <v>20</v>
      </c>
      <c r="W4" s="15" t="s">
        <v>21</v>
      </c>
    </row>
    <row r="5" spans="1:27" ht="57.75" customHeight="1">
      <c r="A5" s="1">
        <v>1</v>
      </c>
      <c r="B5" s="1" t="s">
        <v>22</v>
      </c>
      <c r="C5" s="16" t="s">
        <v>306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1" t="s">
        <v>28</v>
      </c>
      <c r="J5" s="1" t="s">
        <v>29</v>
      </c>
      <c r="K5" s="2">
        <v>1225813.08</v>
      </c>
      <c r="L5" s="2">
        <v>988596</v>
      </c>
      <c r="M5" s="2">
        <v>331921.11</v>
      </c>
      <c r="N5" s="2">
        <v>58574.31</v>
      </c>
      <c r="O5" s="2">
        <v>390495.42</v>
      </c>
      <c r="P5" s="3">
        <v>0.39499999999999996</v>
      </c>
      <c r="Q5" s="2">
        <v>80</v>
      </c>
      <c r="R5" s="2">
        <v>60</v>
      </c>
      <c r="S5" s="2">
        <v>35</v>
      </c>
      <c r="T5" s="2">
        <v>34</v>
      </c>
      <c r="U5" s="2">
        <v>115</v>
      </c>
      <c r="V5" s="4">
        <v>94</v>
      </c>
      <c r="W5" s="3">
        <v>0.81739130434782614</v>
      </c>
    </row>
    <row r="6" spans="1:27" ht="97.5" customHeight="1">
      <c r="A6" s="1">
        <v>2</v>
      </c>
      <c r="B6" s="1" t="s">
        <v>30</v>
      </c>
      <c r="C6" s="16" t="s">
        <v>307</v>
      </c>
      <c r="D6" s="1" t="s">
        <v>31</v>
      </c>
      <c r="E6" s="1" t="s">
        <v>32</v>
      </c>
      <c r="F6" s="1" t="s">
        <v>25</v>
      </c>
      <c r="G6" s="1" t="s">
        <v>33</v>
      </c>
      <c r="H6" s="1" t="s">
        <v>34</v>
      </c>
      <c r="I6" s="1" t="s">
        <v>33</v>
      </c>
      <c r="J6" s="1" t="s">
        <v>34</v>
      </c>
      <c r="K6" s="2">
        <v>1787190</v>
      </c>
      <c r="L6" s="2">
        <v>1453000</v>
      </c>
      <c r="M6" s="2">
        <v>481669.5</v>
      </c>
      <c r="N6" s="2">
        <v>85000.5</v>
      </c>
      <c r="O6" s="2">
        <v>566670</v>
      </c>
      <c r="P6" s="3">
        <v>0.39</v>
      </c>
      <c r="Q6" s="2">
        <v>80</v>
      </c>
      <c r="R6" s="2">
        <v>64.5</v>
      </c>
      <c r="S6" s="2">
        <v>35</v>
      </c>
      <c r="T6" s="2">
        <v>28.5</v>
      </c>
      <c r="U6" s="2">
        <v>115</v>
      </c>
      <c r="V6" s="4">
        <v>93</v>
      </c>
      <c r="W6" s="3">
        <v>0.80869565217391304</v>
      </c>
    </row>
    <row r="7" spans="1:27" ht="54.75" customHeight="1">
      <c r="A7" s="1">
        <v>3</v>
      </c>
      <c r="B7" s="1" t="s">
        <v>35</v>
      </c>
      <c r="C7" s="16" t="s">
        <v>308</v>
      </c>
      <c r="D7" s="1" t="s">
        <v>36</v>
      </c>
      <c r="E7" s="1" t="s">
        <v>37</v>
      </c>
      <c r="F7" s="1" t="s">
        <v>25</v>
      </c>
      <c r="G7" s="1" t="s">
        <v>26</v>
      </c>
      <c r="H7" s="1" t="s">
        <v>38</v>
      </c>
      <c r="I7" s="1" t="s">
        <v>26</v>
      </c>
      <c r="J7" s="1" t="s">
        <v>38</v>
      </c>
      <c r="K7" s="2">
        <v>8303434.5300000003</v>
      </c>
      <c r="L7" s="2">
        <v>4918911.45</v>
      </c>
      <c r="M7" s="2">
        <v>764718.57</v>
      </c>
      <c r="N7" s="2">
        <v>134950.32999999999</v>
      </c>
      <c r="O7" s="2">
        <v>899668.89999999991</v>
      </c>
      <c r="P7" s="3">
        <v>0.183</v>
      </c>
      <c r="Q7" s="2">
        <v>80</v>
      </c>
      <c r="R7" s="2">
        <v>64.5</v>
      </c>
      <c r="S7" s="2">
        <v>35</v>
      </c>
      <c r="T7" s="2">
        <v>27</v>
      </c>
      <c r="U7" s="2">
        <v>115</v>
      </c>
      <c r="V7" s="4">
        <v>91.5</v>
      </c>
      <c r="W7" s="3">
        <v>0.79565217391304344</v>
      </c>
    </row>
    <row r="8" spans="1:27" ht="57" customHeight="1">
      <c r="A8" s="1">
        <v>4</v>
      </c>
      <c r="B8" s="1" t="s">
        <v>39</v>
      </c>
      <c r="C8" s="16" t="s">
        <v>309</v>
      </c>
      <c r="D8" s="1" t="s">
        <v>40</v>
      </c>
      <c r="E8" s="1" t="s">
        <v>41</v>
      </c>
      <c r="F8" s="1" t="s">
        <v>25</v>
      </c>
      <c r="G8" s="1" t="s">
        <v>42</v>
      </c>
      <c r="H8" s="1" t="s">
        <v>43</v>
      </c>
      <c r="I8" s="1" t="s">
        <v>42</v>
      </c>
      <c r="J8" s="1" t="s">
        <v>43</v>
      </c>
      <c r="K8" s="2">
        <v>2085711</v>
      </c>
      <c r="L8" s="2">
        <v>1695700</v>
      </c>
      <c r="M8" s="2">
        <v>575817.32999999996</v>
      </c>
      <c r="N8" s="2">
        <v>101614.82</v>
      </c>
      <c r="O8" s="2">
        <v>677432.14999999991</v>
      </c>
      <c r="P8" s="3">
        <v>0.39949999999999997</v>
      </c>
      <c r="Q8" s="2">
        <v>80</v>
      </c>
      <c r="R8" s="2">
        <v>63.5</v>
      </c>
      <c r="S8" s="2">
        <v>35</v>
      </c>
      <c r="T8" s="2">
        <v>27.5</v>
      </c>
      <c r="U8" s="2">
        <v>115</v>
      </c>
      <c r="V8" s="4">
        <v>91</v>
      </c>
      <c r="W8" s="3">
        <v>0.79130434782608694</v>
      </c>
    </row>
    <row r="9" spans="1:27" ht="48" customHeight="1">
      <c r="A9" s="1">
        <v>5</v>
      </c>
      <c r="B9" s="1" t="s">
        <v>44</v>
      </c>
      <c r="C9" s="16" t="s">
        <v>310</v>
      </c>
      <c r="D9" s="1" t="s">
        <v>45</v>
      </c>
      <c r="E9" s="1" t="s">
        <v>46</v>
      </c>
      <c r="F9" s="1" t="s">
        <v>25</v>
      </c>
      <c r="G9" s="1" t="s">
        <v>47</v>
      </c>
      <c r="H9" s="1" t="s">
        <v>48</v>
      </c>
      <c r="I9" s="1" t="s">
        <v>26</v>
      </c>
      <c r="J9" s="1" t="s">
        <v>27</v>
      </c>
      <c r="K9" s="2">
        <v>3198000</v>
      </c>
      <c r="L9" s="2">
        <v>2600000</v>
      </c>
      <c r="M9" s="2">
        <v>861900</v>
      </c>
      <c r="N9" s="2">
        <v>152100</v>
      </c>
      <c r="O9" s="2">
        <v>1014000</v>
      </c>
      <c r="P9" s="3">
        <v>0.39</v>
      </c>
      <c r="Q9" s="2">
        <v>80</v>
      </c>
      <c r="R9" s="2">
        <v>64</v>
      </c>
      <c r="S9" s="2">
        <v>35</v>
      </c>
      <c r="T9" s="2">
        <v>26.5</v>
      </c>
      <c r="U9" s="2">
        <v>115</v>
      </c>
      <c r="V9" s="4">
        <v>90.5</v>
      </c>
      <c r="W9" s="3">
        <v>0.78695652173913044</v>
      </c>
    </row>
    <row r="10" spans="1:27" ht="68.25" customHeight="1">
      <c r="A10" s="1">
        <v>6</v>
      </c>
      <c r="B10" s="1" t="s">
        <v>49</v>
      </c>
      <c r="C10" s="16" t="s">
        <v>311</v>
      </c>
      <c r="D10" s="1" t="s">
        <v>50</v>
      </c>
      <c r="E10" s="1" t="s">
        <v>51</v>
      </c>
      <c r="F10" s="1" t="s">
        <v>25</v>
      </c>
      <c r="G10" s="1" t="s">
        <v>52</v>
      </c>
      <c r="H10" s="1" t="s">
        <v>53</v>
      </c>
      <c r="I10" s="1" t="s">
        <v>52</v>
      </c>
      <c r="J10" s="1" t="s">
        <v>53</v>
      </c>
      <c r="K10" s="2">
        <v>2460000</v>
      </c>
      <c r="L10" s="2">
        <v>2000000</v>
      </c>
      <c r="M10" s="2">
        <v>679830</v>
      </c>
      <c r="N10" s="2">
        <v>119970</v>
      </c>
      <c r="O10" s="2">
        <v>799800</v>
      </c>
      <c r="P10" s="3">
        <v>0.39989999999999998</v>
      </c>
      <c r="Q10" s="2">
        <v>80</v>
      </c>
      <c r="R10" s="2">
        <v>59.5</v>
      </c>
      <c r="S10" s="2">
        <v>35</v>
      </c>
      <c r="T10" s="2">
        <v>31</v>
      </c>
      <c r="U10" s="2">
        <v>115</v>
      </c>
      <c r="V10" s="4">
        <v>90.5</v>
      </c>
      <c r="W10" s="3">
        <v>0.78695652173913044</v>
      </c>
    </row>
    <row r="11" spans="1:27" ht="100.5" customHeight="1">
      <c r="A11" s="1">
        <v>7</v>
      </c>
      <c r="B11" s="1" t="s">
        <v>54</v>
      </c>
      <c r="C11" s="16" t="s">
        <v>312</v>
      </c>
      <c r="D11" s="1" t="s">
        <v>55</v>
      </c>
      <c r="E11" s="1" t="s">
        <v>56</v>
      </c>
      <c r="F11" s="1" t="s">
        <v>25</v>
      </c>
      <c r="G11" s="1" t="s">
        <v>57</v>
      </c>
      <c r="H11" s="1" t="s">
        <v>58</v>
      </c>
      <c r="I11" s="1" t="s">
        <v>57</v>
      </c>
      <c r="J11" s="1" t="s">
        <v>58</v>
      </c>
      <c r="K11" s="2">
        <v>821640</v>
      </c>
      <c r="L11" s="2">
        <v>668000</v>
      </c>
      <c r="M11" s="2">
        <v>227120</v>
      </c>
      <c r="N11" s="2">
        <v>40080</v>
      </c>
      <c r="O11" s="2">
        <v>267200</v>
      </c>
      <c r="P11" s="3">
        <v>0.4</v>
      </c>
      <c r="Q11" s="2">
        <v>80</v>
      </c>
      <c r="R11" s="2">
        <v>57.5</v>
      </c>
      <c r="S11" s="2">
        <v>35</v>
      </c>
      <c r="T11" s="2">
        <v>30.5</v>
      </c>
      <c r="U11" s="2">
        <v>115</v>
      </c>
      <c r="V11" s="4">
        <v>88</v>
      </c>
      <c r="W11" s="3">
        <v>0.76521739130434785</v>
      </c>
    </row>
    <row r="12" spans="1:27" s="28" customFormat="1" ht="87.75" customHeight="1">
      <c r="A12" s="57">
        <v>8</v>
      </c>
      <c r="B12" s="57" t="s">
        <v>370</v>
      </c>
      <c r="C12" s="58" t="s">
        <v>313</v>
      </c>
      <c r="D12" s="57" t="s">
        <v>282</v>
      </c>
      <c r="E12" s="57" t="s">
        <v>283</v>
      </c>
      <c r="F12" s="59" t="s">
        <v>25</v>
      </c>
      <c r="G12" s="57" t="s">
        <v>47</v>
      </c>
      <c r="H12" s="57" t="s">
        <v>295</v>
      </c>
      <c r="I12" s="57" t="s">
        <v>26</v>
      </c>
      <c r="J12" s="57" t="s">
        <v>27</v>
      </c>
      <c r="K12" s="24">
        <v>2992789.01</v>
      </c>
      <c r="L12" s="24">
        <v>2433161.7999999998</v>
      </c>
      <c r="M12" s="24">
        <v>899868.39</v>
      </c>
      <c r="N12" s="24">
        <v>158800.31</v>
      </c>
      <c r="O12" s="24">
        <f>IF(M12="","",N12+M12)</f>
        <v>1058668.7</v>
      </c>
      <c r="P12" s="25">
        <f>IF(L12="","",O12/L12)</f>
        <v>0.43510000033701007</v>
      </c>
      <c r="Q12" s="24">
        <v>80</v>
      </c>
      <c r="R12" s="26">
        <v>58.5</v>
      </c>
      <c r="S12" s="24">
        <v>35</v>
      </c>
      <c r="T12" s="26">
        <v>29.5</v>
      </c>
      <c r="U12" s="26">
        <v>115</v>
      </c>
      <c r="V12" s="27">
        <v>88</v>
      </c>
      <c r="W12" s="25">
        <v>0.76519999999999999</v>
      </c>
    </row>
    <row r="13" spans="1:27" ht="89.25" customHeight="1">
      <c r="A13" s="1">
        <v>9</v>
      </c>
      <c r="B13" s="1" t="s">
        <v>59</v>
      </c>
      <c r="C13" s="16" t="s">
        <v>314</v>
      </c>
      <c r="D13" s="1" t="s">
        <v>60</v>
      </c>
      <c r="E13" s="1" t="s">
        <v>61</v>
      </c>
      <c r="F13" s="1" t="s">
        <v>25</v>
      </c>
      <c r="G13" s="1" t="s">
        <v>62</v>
      </c>
      <c r="H13" s="1" t="s">
        <v>63</v>
      </c>
      <c r="I13" s="1" t="s">
        <v>64</v>
      </c>
      <c r="J13" s="1" t="s">
        <v>65</v>
      </c>
      <c r="K13" s="2">
        <v>2590380</v>
      </c>
      <c r="L13" s="2">
        <v>2106000</v>
      </c>
      <c r="M13" s="2">
        <v>895050</v>
      </c>
      <c r="N13" s="2">
        <v>157950</v>
      </c>
      <c r="O13" s="2">
        <v>1053000</v>
      </c>
      <c r="P13" s="3">
        <v>0.5</v>
      </c>
      <c r="Q13" s="2">
        <v>80</v>
      </c>
      <c r="R13" s="2">
        <v>54</v>
      </c>
      <c r="S13" s="2">
        <v>35</v>
      </c>
      <c r="T13" s="2">
        <v>33</v>
      </c>
      <c r="U13" s="2">
        <v>115</v>
      </c>
      <c r="V13" s="4">
        <v>87</v>
      </c>
      <c r="W13" s="3">
        <v>0.75652173913043474</v>
      </c>
    </row>
    <row r="14" spans="1:27" ht="60" customHeight="1">
      <c r="A14" s="1">
        <v>10</v>
      </c>
      <c r="B14" s="1" t="s">
        <v>66</v>
      </c>
      <c r="C14" s="16" t="s">
        <v>315</v>
      </c>
      <c r="D14" s="1" t="s">
        <v>67</v>
      </c>
      <c r="E14" s="1" t="s">
        <v>68</v>
      </c>
      <c r="F14" s="1" t="s">
        <v>25</v>
      </c>
      <c r="G14" s="1" t="s">
        <v>28</v>
      </c>
      <c r="H14" s="1" t="s">
        <v>29</v>
      </c>
      <c r="I14" s="1" t="s">
        <v>28</v>
      </c>
      <c r="J14" s="1" t="s">
        <v>69</v>
      </c>
      <c r="K14" s="2">
        <v>2214000</v>
      </c>
      <c r="L14" s="2">
        <v>1800000</v>
      </c>
      <c r="M14" s="2">
        <v>688347</v>
      </c>
      <c r="N14" s="2">
        <v>121473</v>
      </c>
      <c r="O14" s="2">
        <v>809820</v>
      </c>
      <c r="P14" s="3">
        <v>0.44990000000000002</v>
      </c>
      <c r="Q14" s="2">
        <v>80</v>
      </c>
      <c r="R14" s="2">
        <v>57</v>
      </c>
      <c r="S14" s="2">
        <v>35</v>
      </c>
      <c r="T14" s="2">
        <v>30</v>
      </c>
      <c r="U14" s="2">
        <v>115</v>
      </c>
      <c r="V14" s="4">
        <v>87</v>
      </c>
      <c r="W14" s="3">
        <v>0.75652173913043474</v>
      </c>
    </row>
    <row r="15" spans="1:27" ht="69" customHeight="1">
      <c r="A15" s="1">
        <v>11</v>
      </c>
      <c r="B15" s="1" t="s">
        <v>70</v>
      </c>
      <c r="C15" s="16" t="s">
        <v>304</v>
      </c>
      <c r="D15" s="1" t="s">
        <v>71</v>
      </c>
      <c r="E15" s="1" t="s">
        <v>72</v>
      </c>
      <c r="F15" s="1" t="s">
        <v>25</v>
      </c>
      <c r="G15" s="1" t="s">
        <v>73</v>
      </c>
      <c r="H15" s="1" t="s">
        <v>74</v>
      </c>
      <c r="I15" s="1" t="s">
        <v>73</v>
      </c>
      <c r="J15" s="1" t="s">
        <v>75</v>
      </c>
      <c r="K15" s="2">
        <v>3259500</v>
      </c>
      <c r="L15" s="2">
        <v>2650000</v>
      </c>
      <c r="M15" s="2">
        <v>899873.75</v>
      </c>
      <c r="N15" s="2">
        <v>158801.25</v>
      </c>
      <c r="O15" s="2">
        <v>1058675</v>
      </c>
      <c r="P15" s="3">
        <v>0.39950000000000002</v>
      </c>
      <c r="Q15" s="2">
        <v>80</v>
      </c>
      <c r="R15" s="2">
        <v>55.5</v>
      </c>
      <c r="S15" s="2">
        <v>35</v>
      </c>
      <c r="T15" s="2">
        <v>31</v>
      </c>
      <c r="U15" s="2">
        <v>115</v>
      </c>
      <c r="V15" s="4">
        <v>86.5</v>
      </c>
      <c r="W15" s="3">
        <v>0.75217391304347825</v>
      </c>
    </row>
    <row r="16" spans="1:27" ht="118.5" customHeight="1">
      <c r="A16" s="1">
        <v>12</v>
      </c>
      <c r="B16" s="1" t="s">
        <v>76</v>
      </c>
      <c r="C16" s="16" t="s">
        <v>316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80</v>
      </c>
      <c r="J16" s="1" t="s">
        <v>81</v>
      </c>
      <c r="K16" s="2">
        <v>2829000</v>
      </c>
      <c r="L16" s="2">
        <v>2300000</v>
      </c>
      <c r="M16" s="2">
        <v>772225</v>
      </c>
      <c r="N16" s="2">
        <v>136275</v>
      </c>
      <c r="O16" s="2">
        <v>908500</v>
      </c>
      <c r="P16" s="3">
        <v>0.39500000000000002</v>
      </c>
      <c r="Q16" s="2">
        <v>80</v>
      </c>
      <c r="R16" s="2">
        <v>58</v>
      </c>
      <c r="S16" s="2">
        <v>35</v>
      </c>
      <c r="T16" s="2">
        <v>28.5</v>
      </c>
      <c r="U16" s="2">
        <v>115</v>
      </c>
      <c r="V16" s="4">
        <v>86.5</v>
      </c>
      <c r="W16" s="3">
        <v>0.75217391304347825</v>
      </c>
    </row>
    <row r="17" spans="1:23" ht="79.5" customHeight="1">
      <c r="A17" s="1">
        <v>13</v>
      </c>
      <c r="B17" s="1" t="s">
        <v>82</v>
      </c>
      <c r="C17" s="16" t="s">
        <v>303</v>
      </c>
      <c r="D17" s="1" t="s">
        <v>83</v>
      </c>
      <c r="E17" s="1" t="s">
        <v>84</v>
      </c>
      <c r="F17" s="1" t="s">
        <v>25</v>
      </c>
      <c r="G17" s="1" t="s">
        <v>85</v>
      </c>
      <c r="H17" s="1" t="s">
        <v>86</v>
      </c>
      <c r="I17" s="1" t="s">
        <v>87</v>
      </c>
      <c r="J17" s="1" t="s">
        <v>86</v>
      </c>
      <c r="K17" s="2">
        <v>1001220</v>
      </c>
      <c r="L17" s="2">
        <v>814000</v>
      </c>
      <c r="M17" s="2">
        <v>276690.81</v>
      </c>
      <c r="N17" s="2">
        <v>48827.8</v>
      </c>
      <c r="O17" s="2">
        <v>325518.59999999998</v>
      </c>
      <c r="P17" s="3">
        <v>0.39990001228501226</v>
      </c>
      <c r="Q17" s="2">
        <v>80</v>
      </c>
      <c r="R17" s="2">
        <v>56</v>
      </c>
      <c r="S17" s="2">
        <v>35</v>
      </c>
      <c r="T17" s="2">
        <v>29.5</v>
      </c>
      <c r="U17" s="2">
        <v>115</v>
      </c>
      <c r="V17" s="4">
        <v>85.5</v>
      </c>
      <c r="W17" s="3">
        <v>0.74347826086956526</v>
      </c>
    </row>
    <row r="18" spans="1:23" ht="74.25" customHeight="1">
      <c r="A18" s="1">
        <v>14</v>
      </c>
      <c r="B18" s="1" t="s">
        <v>88</v>
      </c>
      <c r="C18" s="16" t="s">
        <v>317</v>
      </c>
      <c r="D18" s="1" t="s">
        <v>89</v>
      </c>
      <c r="E18" s="1" t="s">
        <v>90</v>
      </c>
      <c r="F18" s="1" t="s">
        <v>25</v>
      </c>
      <c r="G18" s="1" t="s">
        <v>52</v>
      </c>
      <c r="H18" s="1" t="s">
        <v>91</v>
      </c>
      <c r="I18" s="1" t="s">
        <v>52</v>
      </c>
      <c r="J18" s="1" t="s">
        <v>91</v>
      </c>
      <c r="K18" s="2">
        <v>3099600</v>
      </c>
      <c r="L18" s="2">
        <v>2520000</v>
      </c>
      <c r="M18" s="2">
        <v>854658</v>
      </c>
      <c r="N18" s="2">
        <v>150822</v>
      </c>
      <c r="O18" s="2">
        <v>1005480</v>
      </c>
      <c r="P18" s="3">
        <v>0.39900000000000002</v>
      </c>
      <c r="Q18" s="2">
        <v>80</v>
      </c>
      <c r="R18" s="2">
        <v>58</v>
      </c>
      <c r="S18" s="2">
        <v>35</v>
      </c>
      <c r="T18" s="2">
        <v>27</v>
      </c>
      <c r="U18" s="2">
        <v>115</v>
      </c>
      <c r="V18" s="4">
        <v>85</v>
      </c>
      <c r="W18" s="3">
        <v>0.73913043478260865</v>
      </c>
    </row>
    <row r="19" spans="1:23" s="28" customFormat="1" ht="99" customHeight="1">
      <c r="A19" s="57">
        <v>15</v>
      </c>
      <c r="B19" s="57" t="s">
        <v>371</v>
      </c>
      <c r="C19" s="58" t="s">
        <v>318</v>
      </c>
      <c r="D19" s="57" t="s">
        <v>286</v>
      </c>
      <c r="E19" s="57" t="s">
        <v>287</v>
      </c>
      <c r="F19" s="59" t="s">
        <v>25</v>
      </c>
      <c r="G19" s="57" t="s">
        <v>244</v>
      </c>
      <c r="H19" s="57" t="s">
        <v>296</v>
      </c>
      <c r="I19" s="57" t="s">
        <v>244</v>
      </c>
      <c r="J19" s="57" t="s">
        <v>296</v>
      </c>
      <c r="K19" s="24">
        <v>2211540</v>
      </c>
      <c r="L19" s="24">
        <v>1798000</v>
      </c>
      <c r="M19" s="24">
        <v>764150</v>
      </c>
      <c r="N19" s="24">
        <v>134850</v>
      </c>
      <c r="O19" s="24">
        <f>IF(M19="","",N19+M19)</f>
        <v>899000</v>
      </c>
      <c r="P19" s="25">
        <f>IF(L19="","",O19/L19)</f>
        <v>0.5</v>
      </c>
      <c r="Q19" s="24">
        <v>80</v>
      </c>
      <c r="R19" s="26">
        <v>56.5</v>
      </c>
      <c r="S19" s="24">
        <v>35</v>
      </c>
      <c r="T19" s="26">
        <v>28.5</v>
      </c>
      <c r="U19" s="26">
        <v>115</v>
      </c>
      <c r="V19" s="27">
        <v>85</v>
      </c>
      <c r="W19" s="25">
        <v>0.73909999999999998</v>
      </c>
    </row>
    <row r="20" spans="1:23" ht="75" customHeight="1">
      <c r="A20" s="1">
        <v>16</v>
      </c>
      <c r="B20" s="1" t="s">
        <v>92</v>
      </c>
      <c r="C20" s="16" t="s">
        <v>319</v>
      </c>
      <c r="D20" s="1" t="s">
        <v>93</v>
      </c>
      <c r="E20" s="1" t="s">
        <v>94</v>
      </c>
      <c r="F20" s="1" t="s">
        <v>25</v>
      </c>
      <c r="G20" s="1" t="s">
        <v>95</v>
      </c>
      <c r="H20" s="1" t="s">
        <v>96</v>
      </c>
      <c r="I20" s="1" t="s">
        <v>95</v>
      </c>
      <c r="J20" s="1" t="s">
        <v>96</v>
      </c>
      <c r="K20" s="2">
        <v>2847204</v>
      </c>
      <c r="L20" s="2">
        <v>2314800</v>
      </c>
      <c r="M20" s="2">
        <v>885411</v>
      </c>
      <c r="N20" s="2">
        <v>156249</v>
      </c>
      <c r="O20" s="2">
        <v>1041660</v>
      </c>
      <c r="P20" s="3">
        <v>0.45</v>
      </c>
      <c r="Q20" s="2">
        <v>80</v>
      </c>
      <c r="R20" s="2">
        <v>55.5</v>
      </c>
      <c r="S20" s="2">
        <v>35</v>
      </c>
      <c r="T20" s="2">
        <v>28.5</v>
      </c>
      <c r="U20" s="2">
        <v>115</v>
      </c>
      <c r="V20" s="4">
        <v>84</v>
      </c>
      <c r="W20" s="3">
        <v>0.73043478260869565</v>
      </c>
    </row>
    <row r="21" spans="1:23" ht="68.25" customHeight="1">
      <c r="A21" s="1">
        <v>17</v>
      </c>
      <c r="B21" s="1" t="s">
        <v>97</v>
      </c>
      <c r="C21" s="16" t="s">
        <v>320</v>
      </c>
      <c r="D21" s="1" t="s">
        <v>98</v>
      </c>
      <c r="E21" s="1" t="s">
        <v>99</v>
      </c>
      <c r="F21" s="1" t="s">
        <v>25</v>
      </c>
      <c r="G21" s="1" t="s">
        <v>100</v>
      </c>
      <c r="H21" s="1" t="s">
        <v>101</v>
      </c>
      <c r="I21" s="1" t="s">
        <v>26</v>
      </c>
      <c r="J21" s="1" t="s">
        <v>27</v>
      </c>
      <c r="K21" s="2">
        <v>4232676</v>
      </c>
      <c r="L21" s="2">
        <v>3441200</v>
      </c>
      <c r="M21" s="2">
        <v>899736.15</v>
      </c>
      <c r="N21" s="2">
        <v>158776.97</v>
      </c>
      <c r="O21" s="2">
        <v>1058513.1200000001</v>
      </c>
      <c r="P21" s="3">
        <v>0.30760000000000004</v>
      </c>
      <c r="Q21" s="2">
        <v>80</v>
      </c>
      <c r="R21" s="2">
        <v>53</v>
      </c>
      <c r="S21" s="2">
        <v>35</v>
      </c>
      <c r="T21" s="2">
        <v>31</v>
      </c>
      <c r="U21" s="2">
        <v>115</v>
      </c>
      <c r="V21" s="4">
        <v>84</v>
      </c>
      <c r="W21" s="3">
        <v>0.73043478260869565</v>
      </c>
    </row>
    <row r="22" spans="1:23" ht="121.5" customHeight="1">
      <c r="A22" s="1">
        <v>18</v>
      </c>
      <c r="B22" s="1" t="s">
        <v>102</v>
      </c>
      <c r="C22" s="16" t="s">
        <v>321</v>
      </c>
      <c r="D22" s="1" t="s">
        <v>103</v>
      </c>
      <c r="E22" s="1" t="s">
        <v>104</v>
      </c>
      <c r="F22" s="1" t="s">
        <v>25</v>
      </c>
      <c r="G22" s="1" t="s">
        <v>87</v>
      </c>
      <c r="H22" s="1" t="s">
        <v>105</v>
      </c>
      <c r="I22" s="1" t="s">
        <v>26</v>
      </c>
      <c r="J22" s="1" t="s">
        <v>27</v>
      </c>
      <c r="K22" s="2">
        <v>3311898</v>
      </c>
      <c r="L22" s="2">
        <v>2687500</v>
      </c>
      <c r="M22" s="2">
        <v>899815.31</v>
      </c>
      <c r="N22" s="2">
        <v>158790.94</v>
      </c>
      <c r="O22" s="2">
        <v>1058606.25</v>
      </c>
      <c r="P22" s="3">
        <v>0.39389999999999997</v>
      </c>
      <c r="Q22" s="2">
        <v>80</v>
      </c>
      <c r="R22" s="2">
        <v>52.5</v>
      </c>
      <c r="S22" s="2">
        <v>35</v>
      </c>
      <c r="T22" s="2">
        <v>31</v>
      </c>
      <c r="U22" s="2">
        <v>115</v>
      </c>
      <c r="V22" s="4">
        <v>83.5</v>
      </c>
      <c r="W22" s="3">
        <v>0.72608695652173916</v>
      </c>
    </row>
    <row r="23" spans="1:23" ht="76.5" customHeight="1">
      <c r="A23" s="1">
        <v>19</v>
      </c>
      <c r="B23" s="1" t="s">
        <v>106</v>
      </c>
      <c r="C23" s="16" t="s">
        <v>322</v>
      </c>
      <c r="D23" s="1" t="s">
        <v>107</v>
      </c>
      <c r="E23" s="1" t="s">
        <v>108</v>
      </c>
      <c r="F23" s="1" t="s">
        <v>25</v>
      </c>
      <c r="G23" s="1" t="s">
        <v>109</v>
      </c>
      <c r="H23" s="1" t="s">
        <v>110</v>
      </c>
      <c r="I23" s="1" t="s">
        <v>109</v>
      </c>
      <c r="J23" s="1" t="s">
        <v>110</v>
      </c>
      <c r="K23" s="2">
        <v>3324075</v>
      </c>
      <c r="L23" s="2">
        <v>2702500</v>
      </c>
      <c r="M23" s="2">
        <v>895878.75</v>
      </c>
      <c r="N23" s="2">
        <v>158096.25</v>
      </c>
      <c r="O23" s="2">
        <v>1053975</v>
      </c>
      <c r="P23" s="3">
        <v>0.39</v>
      </c>
      <c r="Q23" s="2">
        <v>80</v>
      </c>
      <c r="R23" s="2">
        <v>53</v>
      </c>
      <c r="S23" s="2">
        <v>35</v>
      </c>
      <c r="T23" s="2">
        <v>29.5</v>
      </c>
      <c r="U23" s="2">
        <v>115</v>
      </c>
      <c r="V23" s="4">
        <v>82.5</v>
      </c>
      <c r="W23" s="3">
        <v>0.71739130434782605</v>
      </c>
    </row>
    <row r="24" spans="1:23" ht="60" customHeight="1">
      <c r="A24" s="1">
        <v>20</v>
      </c>
      <c r="B24" s="1" t="s">
        <v>111</v>
      </c>
      <c r="C24" s="16" t="s">
        <v>323</v>
      </c>
      <c r="D24" s="1" t="s">
        <v>112</v>
      </c>
      <c r="E24" s="1" t="s">
        <v>113</v>
      </c>
      <c r="F24" s="1" t="s">
        <v>25</v>
      </c>
      <c r="G24" s="1" t="s">
        <v>114</v>
      </c>
      <c r="H24" s="1" t="s">
        <v>115</v>
      </c>
      <c r="I24" s="1" t="s">
        <v>114</v>
      </c>
      <c r="J24" s="1" t="s">
        <v>115</v>
      </c>
      <c r="K24" s="2">
        <v>3355440</v>
      </c>
      <c r="L24" s="2">
        <v>2728000</v>
      </c>
      <c r="M24" s="2">
        <v>899694.4</v>
      </c>
      <c r="N24" s="2">
        <v>158769.60000000001</v>
      </c>
      <c r="O24" s="2">
        <v>1058464</v>
      </c>
      <c r="P24" s="3">
        <v>0.38800000000000001</v>
      </c>
      <c r="Q24" s="2">
        <v>80</v>
      </c>
      <c r="R24" s="2">
        <v>56.5</v>
      </c>
      <c r="S24" s="2">
        <v>35</v>
      </c>
      <c r="T24" s="2">
        <v>26</v>
      </c>
      <c r="U24" s="2">
        <v>115</v>
      </c>
      <c r="V24" s="4">
        <v>82.5</v>
      </c>
      <c r="W24" s="3">
        <v>0.71739130434782605</v>
      </c>
    </row>
    <row r="25" spans="1:23" ht="60" customHeight="1">
      <c r="A25" s="1">
        <v>21</v>
      </c>
      <c r="B25" s="1" t="s">
        <v>116</v>
      </c>
      <c r="C25" s="16" t="s">
        <v>367</v>
      </c>
      <c r="D25" s="1" t="s">
        <v>117</v>
      </c>
      <c r="E25" s="1" t="s">
        <v>118</v>
      </c>
      <c r="F25" s="1" t="s">
        <v>25</v>
      </c>
      <c r="G25" s="1" t="s">
        <v>28</v>
      </c>
      <c r="H25" s="1" t="s">
        <v>29</v>
      </c>
      <c r="I25" s="1" t="s">
        <v>28</v>
      </c>
      <c r="J25" s="1" t="s">
        <v>29</v>
      </c>
      <c r="K25" s="2">
        <v>1918800</v>
      </c>
      <c r="L25" s="2">
        <v>1560000</v>
      </c>
      <c r="M25" s="2">
        <v>663000</v>
      </c>
      <c r="N25" s="2">
        <v>117000</v>
      </c>
      <c r="O25" s="2">
        <v>780000</v>
      </c>
      <c r="P25" s="3">
        <v>0.5</v>
      </c>
      <c r="Q25" s="2">
        <v>80</v>
      </c>
      <c r="R25" s="2">
        <v>55.5</v>
      </c>
      <c r="S25" s="2">
        <v>35</v>
      </c>
      <c r="T25" s="2">
        <v>27</v>
      </c>
      <c r="U25" s="2">
        <v>115</v>
      </c>
      <c r="V25" s="4">
        <v>82.5</v>
      </c>
      <c r="W25" s="3">
        <v>0.71739130434782605</v>
      </c>
    </row>
    <row r="26" spans="1:23" ht="74.25" customHeight="1">
      <c r="A26" s="1">
        <v>22</v>
      </c>
      <c r="B26" s="1" t="s">
        <v>119</v>
      </c>
      <c r="C26" s="16" t="s">
        <v>324</v>
      </c>
      <c r="D26" s="1" t="s">
        <v>120</v>
      </c>
      <c r="E26" s="1" t="s">
        <v>121</v>
      </c>
      <c r="F26" s="1" t="s">
        <v>25</v>
      </c>
      <c r="G26" s="1" t="s">
        <v>122</v>
      </c>
      <c r="H26" s="1" t="s">
        <v>123</v>
      </c>
      <c r="I26" s="1" t="s">
        <v>122</v>
      </c>
      <c r="J26" s="1" t="s">
        <v>123</v>
      </c>
      <c r="K26" s="2">
        <v>1242300</v>
      </c>
      <c r="L26" s="2">
        <v>1010000</v>
      </c>
      <c r="M26" s="2">
        <v>386239.15</v>
      </c>
      <c r="N26" s="2">
        <v>68159.850000000006</v>
      </c>
      <c r="O26" s="2">
        <v>454399</v>
      </c>
      <c r="P26" s="3">
        <v>0.44990000000000002</v>
      </c>
      <c r="Q26" s="2">
        <v>80</v>
      </c>
      <c r="R26" s="2">
        <v>53</v>
      </c>
      <c r="S26" s="2">
        <v>35</v>
      </c>
      <c r="T26" s="2">
        <v>29</v>
      </c>
      <c r="U26" s="2">
        <v>115</v>
      </c>
      <c r="V26" s="4">
        <v>82</v>
      </c>
      <c r="W26" s="3">
        <v>0.71304347826086956</v>
      </c>
    </row>
    <row r="27" spans="1:23" ht="87" customHeight="1">
      <c r="A27" s="1">
        <v>23</v>
      </c>
      <c r="B27" s="1" t="s">
        <v>124</v>
      </c>
      <c r="C27" s="16" t="s">
        <v>325</v>
      </c>
      <c r="D27" s="1" t="s">
        <v>125</v>
      </c>
      <c r="E27" s="1" t="s">
        <v>126</v>
      </c>
      <c r="F27" s="1" t="s">
        <v>25</v>
      </c>
      <c r="G27" s="1" t="s">
        <v>109</v>
      </c>
      <c r="H27" s="1" t="s">
        <v>127</v>
      </c>
      <c r="I27" s="1" t="s">
        <v>128</v>
      </c>
      <c r="J27" s="1" t="s">
        <v>129</v>
      </c>
      <c r="K27" s="2">
        <v>3321000</v>
      </c>
      <c r="L27" s="2">
        <v>2700000</v>
      </c>
      <c r="M27" s="2">
        <v>899869.5</v>
      </c>
      <c r="N27" s="2">
        <v>158800.5</v>
      </c>
      <c r="O27" s="2">
        <v>1058670</v>
      </c>
      <c r="P27" s="3">
        <v>0.3921</v>
      </c>
      <c r="Q27" s="2">
        <v>80</v>
      </c>
      <c r="R27" s="2">
        <v>55.5</v>
      </c>
      <c r="S27" s="2">
        <v>35</v>
      </c>
      <c r="T27" s="2">
        <v>26</v>
      </c>
      <c r="U27" s="2">
        <v>115</v>
      </c>
      <c r="V27" s="4">
        <v>81.5</v>
      </c>
      <c r="W27" s="3">
        <v>0.70869565217391306</v>
      </c>
    </row>
    <row r="28" spans="1:23" ht="126" customHeight="1">
      <c r="A28" s="1">
        <v>24</v>
      </c>
      <c r="B28" s="1" t="s">
        <v>130</v>
      </c>
      <c r="C28" s="16" t="s">
        <v>326</v>
      </c>
      <c r="D28" s="1" t="s">
        <v>131</v>
      </c>
      <c r="E28" s="1" t="s">
        <v>132</v>
      </c>
      <c r="F28" s="1" t="s">
        <v>25</v>
      </c>
      <c r="G28" s="1" t="s">
        <v>26</v>
      </c>
      <c r="H28" s="1" t="s">
        <v>27</v>
      </c>
      <c r="I28" s="1" t="s">
        <v>26</v>
      </c>
      <c r="J28" s="1" t="s">
        <v>27</v>
      </c>
      <c r="K28" s="2">
        <v>1821015</v>
      </c>
      <c r="L28" s="2">
        <v>1480500</v>
      </c>
      <c r="M28" s="2">
        <v>576987.87</v>
      </c>
      <c r="N28" s="2">
        <v>101821.39</v>
      </c>
      <c r="O28" s="2">
        <v>678809.25</v>
      </c>
      <c r="P28" s="3">
        <v>0.45850000675447483</v>
      </c>
      <c r="Q28" s="2">
        <v>80</v>
      </c>
      <c r="R28" s="2">
        <v>55</v>
      </c>
      <c r="S28" s="2">
        <v>35</v>
      </c>
      <c r="T28" s="2">
        <v>26.5</v>
      </c>
      <c r="U28" s="2">
        <v>115</v>
      </c>
      <c r="V28" s="4">
        <v>81.5</v>
      </c>
      <c r="W28" s="3">
        <v>0.70869565217391306</v>
      </c>
    </row>
    <row r="29" spans="1:23" ht="81.75" customHeight="1">
      <c r="A29" s="1">
        <v>25</v>
      </c>
      <c r="B29" s="1" t="s">
        <v>133</v>
      </c>
      <c r="C29" s="16" t="s">
        <v>327</v>
      </c>
      <c r="D29" s="1" t="s">
        <v>134</v>
      </c>
      <c r="E29" s="1" t="s">
        <v>135</v>
      </c>
      <c r="F29" s="1" t="s">
        <v>79</v>
      </c>
      <c r="G29" s="1" t="s">
        <v>136</v>
      </c>
      <c r="H29" s="1" t="s">
        <v>137</v>
      </c>
      <c r="I29" s="1" t="s">
        <v>136</v>
      </c>
      <c r="J29" s="1" t="s">
        <v>137</v>
      </c>
      <c r="K29" s="2">
        <v>3487286.92</v>
      </c>
      <c r="L29" s="2">
        <v>2835192.61</v>
      </c>
      <c r="M29" s="2">
        <v>758399.85</v>
      </c>
      <c r="N29" s="2">
        <v>133835.26999999999</v>
      </c>
      <c r="O29" s="2">
        <v>892235.11</v>
      </c>
      <c r="P29" s="3">
        <v>0.31470000198681386</v>
      </c>
      <c r="Q29" s="2">
        <v>80</v>
      </c>
      <c r="R29" s="2">
        <v>49.5</v>
      </c>
      <c r="S29" s="2">
        <v>35</v>
      </c>
      <c r="T29" s="2">
        <v>31</v>
      </c>
      <c r="U29" s="2">
        <v>115</v>
      </c>
      <c r="V29" s="4">
        <v>80.5</v>
      </c>
      <c r="W29" s="3">
        <v>0.7</v>
      </c>
    </row>
    <row r="30" spans="1:23" s="28" customFormat="1" ht="120.75" customHeight="1">
      <c r="A30" s="57">
        <v>26</v>
      </c>
      <c r="B30" s="57" t="s">
        <v>372</v>
      </c>
      <c r="C30" s="58" t="s">
        <v>328</v>
      </c>
      <c r="D30" s="57" t="s">
        <v>281</v>
      </c>
      <c r="E30" s="57" t="s">
        <v>369</v>
      </c>
      <c r="F30" s="59" t="s">
        <v>25</v>
      </c>
      <c r="G30" s="57" t="s">
        <v>100</v>
      </c>
      <c r="H30" s="57" t="s">
        <v>294</v>
      </c>
      <c r="I30" s="57" t="s">
        <v>100</v>
      </c>
      <c r="J30" s="57" t="s">
        <v>294</v>
      </c>
      <c r="K30" s="24">
        <v>2893538.1</v>
      </c>
      <c r="L30" s="24">
        <v>2352470</v>
      </c>
      <c r="M30" s="24">
        <v>899819.78</v>
      </c>
      <c r="N30" s="24">
        <v>158791.73000000001</v>
      </c>
      <c r="O30" s="24">
        <v>1058611.5</v>
      </c>
      <c r="P30" s="25">
        <f>IF(L30="","",O30/L30)</f>
        <v>0.45</v>
      </c>
      <c r="Q30" s="24">
        <v>80</v>
      </c>
      <c r="R30" s="26">
        <v>53.5</v>
      </c>
      <c r="S30" s="24">
        <v>35</v>
      </c>
      <c r="T30" s="26">
        <v>27</v>
      </c>
      <c r="U30" s="26">
        <v>115</v>
      </c>
      <c r="V30" s="27">
        <v>80.5</v>
      </c>
      <c r="W30" s="25">
        <v>0.7</v>
      </c>
    </row>
    <row r="31" spans="1:23" ht="77.25" customHeight="1">
      <c r="A31" s="1">
        <v>27</v>
      </c>
      <c r="B31" s="1" t="s">
        <v>138</v>
      </c>
      <c r="C31" s="16" t="s">
        <v>329</v>
      </c>
      <c r="D31" s="1" t="s">
        <v>139</v>
      </c>
      <c r="E31" s="1" t="s">
        <v>140</v>
      </c>
      <c r="F31" s="1" t="s">
        <v>25</v>
      </c>
      <c r="G31" s="1" t="s">
        <v>28</v>
      </c>
      <c r="H31" s="1" t="s">
        <v>29</v>
      </c>
      <c r="I31" s="1" t="s">
        <v>28</v>
      </c>
      <c r="J31" s="1" t="s">
        <v>29</v>
      </c>
      <c r="K31" s="2">
        <v>2337000</v>
      </c>
      <c r="L31" s="2">
        <v>1900000</v>
      </c>
      <c r="M31" s="2">
        <v>807500</v>
      </c>
      <c r="N31" s="2">
        <v>142500</v>
      </c>
      <c r="O31" s="2">
        <v>950000</v>
      </c>
      <c r="P31" s="3">
        <v>0.5</v>
      </c>
      <c r="Q31" s="2">
        <v>80</v>
      </c>
      <c r="R31" s="2">
        <v>53</v>
      </c>
      <c r="S31" s="2">
        <v>35</v>
      </c>
      <c r="T31" s="2">
        <v>27</v>
      </c>
      <c r="U31" s="2">
        <v>115</v>
      </c>
      <c r="V31" s="4">
        <v>80</v>
      </c>
      <c r="W31" s="3">
        <v>0.69565217391304346</v>
      </c>
    </row>
    <row r="32" spans="1:23" ht="81.75" customHeight="1">
      <c r="A32" s="1">
        <v>28</v>
      </c>
      <c r="B32" s="1" t="s">
        <v>141</v>
      </c>
      <c r="C32" s="16" t="s">
        <v>330</v>
      </c>
      <c r="D32" s="1" t="s">
        <v>142</v>
      </c>
      <c r="E32" s="1" t="s">
        <v>143</v>
      </c>
      <c r="F32" s="1" t="s">
        <v>25</v>
      </c>
      <c r="G32" s="1" t="s">
        <v>26</v>
      </c>
      <c r="H32" s="1" t="s">
        <v>27</v>
      </c>
      <c r="I32" s="1" t="s">
        <v>26</v>
      </c>
      <c r="J32" s="1" t="s">
        <v>27</v>
      </c>
      <c r="K32" s="2">
        <v>4683070.6399999997</v>
      </c>
      <c r="L32" s="2">
        <v>2642374.5</v>
      </c>
      <c r="M32" s="2">
        <v>897284.32</v>
      </c>
      <c r="N32" s="2">
        <v>158344.29</v>
      </c>
      <c r="O32" s="2">
        <v>1055628.6099999999</v>
      </c>
      <c r="P32" s="3">
        <v>0.39949999895926935</v>
      </c>
      <c r="Q32" s="2">
        <v>80</v>
      </c>
      <c r="R32" s="2">
        <v>53.5</v>
      </c>
      <c r="S32" s="2">
        <v>35</v>
      </c>
      <c r="T32" s="2">
        <v>26.5</v>
      </c>
      <c r="U32" s="2">
        <v>115</v>
      </c>
      <c r="V32" s="4">
        <v>80</v>
      </c>
      <c r="W32" s="3">
        <v>0.69565217391304346</v>
      </c>
    </row>
    <row r="33" spans="1:23" ht="60" customHeight="1">
      <c r="A33" s="1">
        <v>29</v>
      </c>
      <c r="B33" s="1" t="s">
        <v>144</v>
      </c>
      <c r="C33" s="16" t="s">
        <v>331</v>
      </c>
      <c r="D33" s="1" t="s">
        <v>145</v>
      </c>
      <c r="E33" s="1" t="s">
        <v>146</v>
      </c>
      <c r="F33" s="1" t="s">
        <v>25</v>
      </c>
      <c r="G33" s="1" t="s">
        <v>95</v>
      </c>
      <c r="H33" s="1" t="s">
        <v>96</v>
      </c>
      <c r="I33" s="1" t="s">
        <v>95</v>
      </c>
      <c r="J33" s="1" t="s">
        <v>96</v>
      </c>
      <c r="K33" s="2">
        <v>2829000</v>
      </c>
      <c r="L33" s="2">
        <v>2300000</v>
      </c>
      <c r="M33" s="2">
        <v>899300</v>
      </c>
      <c r="N33" s="2">
        <v>158700</v>
      </c>
      <c r="O33" s="2">
        <v>1058000</v>
      </c>
      <c r="P33" s="3">
        <v>0.46</v>
      </c>
      <c r="Q33" s="2">
        <v>80</v>
      </c>
      <c r="R33" s="2">
        <v>45.5</v>
      </c>
      <c r="S33" s="2">
        <v>35</v>
      </c>
      <c r="T33" s="2">
        <v>34</v>
      </c>
      <c r="U33" s="2">
        <v>115</v>
      </c>
      <c r="V33" s="4">
        <v>79.5</v>
      </c>
      <c r="W33" s="3">
        <v>0.69130434782608696</v>
      </c>
    </row>
    <row r="34" spans="1:23" ht="60" customHeight="1">
      <c r="A34" s="1">
        <v>30</v>
      </c>
      <c r="B34" s="1" t="s">
        <v>147</v>
      </c>
      <c r="C34" s="16" t="s">
        <v>332</v>
      </c>
      <c r="D34" s="1" t="s">
        <v>148</v>
      </c>
      <c r="E34" s="1" t="s">
        <v>149</v>
      </c>
      <c r="F34" s="1" t="s">
        <v>25</v>
      </c>
      <c r="G34" s="1" t="s">
        <v>100</v>
      </c>
      <c r="H34" s="1" t="s">
        <v>150</v>
      </c>
      <c r="I34" s="1" t="s">
        <v>100</v>
      </c>
      <c r="J34" s="1" t="s">
        <v>150</v>
      </c>
      <c r="K34" s="2">
        <v>5460339</v>
      </c>
      <c r="L34" s="2">
        <v>4314000</v>
      </c>
      <c r="M34" s="2">
        <v>865021.71</v>
      </c>
      <c r="N34" s="2">
        <v>152650.89000000001</v>
      </c>
      <c r="O34" s="2">
        <v>1017672.6</v>
      </c>
      <c r="P34" s="3">
        <v>0.2359</v>
      </c>
      <c r="Q34" s="2">
        <v>80</v>
      </c>
      <c r="R34" s="2">
        <v>52.5</v>
      </c>
      <c r="S34" s="2">
        <v>35</v>
      </c>
      <c r="T34" s="2">
        <v>26.5</v>
      </c>
      <c r="U34" s="2">
        <v>115</v>
      </c>
      <c r="V34" s="4">
        <v>79</v>
      </c>
      <c r="W34" s="3">
        <v>0.68695652173913047</v>
      </c>
    </row>
    <row r="35" spans="1:23" ht="83.25" customHeight="1">
      <c r="A35" s="1">
        <v>31</v>
      </c>
      <c r="B35" s="1" t="s">
        <v>151</v>
      </c>
      <c r="C35" s="16" t="s">
        <v>333</v>
      </c>
      <c r="D35" s="1" t="s">
        <v>152</v>
      </c>
      <c r="E35" s="1" t="s">
        <v>153</v>
      </c>
      <c r="F35" s="1" t="s">
        <v>25</v>
      </c>
      <c r="G35" s="1" t="s">
        <v>154</v>
      </c>
      <c r="H35" s="1" t="s">
        <v>155</v>
      </c>
      <c r="I35" s="1" t="s">
        <v>154</v>
      </c>
      <c r="J35" s="1" t="s">
        <v>155</v>
      </c>
      <c r="K35" s="2">
        <v>1183196.04</v>
      </c>
      <c r="L35" s="2">
        <v>961948</v>
      </c>
      <c r="M35" s="2">
        <v>325702.32</v>
      </c>
      <c r="N35" s="2">
        <v>57476.88</v>
      </c>
      <c r="O35" s="2">
        <v>383179.2</v>
      </c>
      <c r="P35" s="3">
        <v>0.39833670842914587</v>
      </c>
      <c r="Q35" s="2">
        <v>80</v>
      </c>
      <c r="R35" s="2">
        <v>51.5</v>
      </c>
      <c r="S35" s="2">
        <v>35</v>
      </c>
      <c r="T35" s="2">
        <v>27.5</v>
      </c>
      <c r="U35" s="2">
        <v>115</v>
      </c>
      <c r="V35" s="4">
        <v>79</v>
      </c>
      <c r="W35" s="3">
        <v>0.68695652173913047</v>
      </c>
    </row>
    <row r="36" spans="1:23" s="7" customFormat="1" ht="85.5" customHeight="1">
      <c r="A36" s="1">
        <v>32</v>
      </c>
      <c r="B36" s="1" t="s">
        <v>156</v>
      </c>
      <c r="C36" s="16" t="s">
        <v>334</v>
      </c>
      <c r="D36" s="1" t="s">
        <v>157</v>
      </c>
      <c r="E36" s="1" t="s">
        <v>158</v>
      </c>
      <c r="F36" s="1" t="s">
        <v>79</v>
      </c>
      <c r="G36" s="1" t="s">
        <v>47</v>
      </c>
      <c r="H36" s="1" t="s">
        <v>159</v>
      </c>
      <c r="I36" s="1" t="s">
        <v>47</v>
      </c>
      <c r="J36" s="1" t="s">
        <v>159</v>
      </c>
      <c r="K36" s="2">
        <v>3712140</v>
      </c>
      <c r="L36" s="2">
        <v>3018000</v>
      </c>
      <c r="M36" s="2">
        <v>897855</v>
      </c>
      <c r="N36" s="2">
        <v>158445</v>
      </c>
      <c r="O36" s="2">
        <v>1056300</v>
      </c>
      <c r="P36" s="3">
        <v>0.35</v>
      </c>
      <c r="Q36" s="2">
        <v>80</v>
      </c>
      <c r="R36" s="2">
        <v>54</v>
      </c>
      <c r="S36" s="2">
        <v>35</v>
      </c>
      <c r="T36" s="2">
        <v>25</v>
      </c>
      <c r="U36" s="2">
        <v>115</v>
      </c>
      <c r="V36" s="4">
        <v>79</v>
      </c>
      <c r="W36" s="3">
        <v>0.68695652173913047</v>
      </c>
    </row>
    <row r="37" spans="1:23" ht="86.25" customHeight="1">
      <c r="A37" s="1">
        <v>33</v>
      </c>
      <c r="B37" s="1" t="s">
        <v>160</v>
      </c>
      <c r="C37" s="16" t="s">
        <v>335</v>
      </c>
      <c r="D37" s="1" t="s">
        <v>161</v>
      </c>
      <c r="E37" s="1" t="s">
        <v>162</v>
      </c>
      <c r="F37" s="1" t="s">
        <v>25</v>
      </c>
      <c r="G37" s="1" t="s">
        <v>163</v>
      </c>
      <c r="H37" s="1" t="s">
        <v>164</v>
      </c>
      <c r="I37" s="1" t="s">
        <v>163</v>
      </c>
      <c r="J37" s="1" t="s">
        <v>165</v>
      </c>
      <c r="K37" s="2">
        <v>3203656.44</v>
      </c>
      <c r="L37" s="2">
        <v>2636799.0299999998</v>
      </c>
      <c r="M37" s="2">
        <v>764948.58</v>
      </c>
      <c r="N37" s="2">
        <v>134990.93</v>
      </c>
      <c r="O37" s="2">
        <v>899939.51</v>
      </c>
      <c r="P37" s="3">
        <v>0.34130000040238184</v>
      </c>
      <c r="Q37" s="2">
        <v>80</v>
      </c>
      <c r="R37" s="14">
        <v>51</v>
      </c>
      <c r="S37" s="2">
        <v>35</v>
      </c>
      <c r="T37" s="2">
        <v>27.5</v>
      </c>
      <c r="U37" s="2">
        <v>115</v>
      </c>
      <c r="V37" s="4">
        <v>78.5</v>
      </c>
      <c r="W37" s="3">
        <v>0.68260869565217386</v>
      </c>
    </row>
    <row r="38" spans="1:23" ht="75.75" customHeight="1">
      <c r="A38" s="1">
        <v>34</v>
      </c>
      <c r="B38" s="11" t="s">
        <v>166</v>
      </c>
      <c r="C38" s="16" t="s">
        <v>336</v>
      </c>
      <c r="D38" s="11" t="s">
        <v>167</v>
      </c>
      <c r="E38" s="11" t="s">
        <v>168</v>
      </c>
      <c r="F38" s="11" t="s">
        <v>25</v>
      </c>
      <c r="G38" s="11" t="s">
        <v>26</v>
      </c>
      <c r="H38" s="11" t="s">
        <v>27</v>
      </c>
      <c r="I38" s="11" t="s">
        <v>26</v>
      </c>
      <c r="J38" s="11" t="s">
        <v>27</v>
      </c>
      <c r="K38" s="12">
        <v>2431257.36</v>
      </c>
      <c r="L38" s="12">
        <v>1976632</v>
      </c>
      <c r="M38" s="12">
        <v>764462.43</v>
      </c>
      <c r="N38" s="12">
        <v>134905.13</v>
      </c>
      <c r="O38" s="12">
        <v>899367.56</v>
      </c>
      <c r="P38" s="13">
        <v>0.45500000000000002</v>
      </c>
      <c r="Q38" s="12">
        <v>80</v>
      </c>
      <c r="R38" s="12">
        <v>48</v>
      </c>
      <c r="S38" s="12">
        <v>35</v>
      </c>
      <c r="T38" s="12">
        <v>30</v>
      </c>
      <c r="U38" s="12">
        <v>115</v>
      </c>
      <c r="V38" s="5">
        <v>78</v>
      </c>
      <c r="W38" s="13">
        <v>0.67826086956521736</v>
      </c>
    </row>
    <row r="39" spans="1:23" ht="57.75" customHeight="1">
      <c r="A39" s="1">
        <v>35</v>
      </c>
      <c r="B39" s="1" t="s">
        <v>169</v>
      </c>
      <c r="C39" s="16" t="s">
        <v>337</v>
      </c>
      <c r="D39" s="1" t="s">
        <v>170</v>
      </c>
      <c r="E39" s="1" t="s">
        <v>171</v>
      </c>
      <c r="F39" s="1" t="s">
        <v>25</v>
      </c>
      <c r="G39" s="1" t="s">
        <v>28</v>
      </c>
      <c r="H39" s="1" t="s">
        <v>29</v>
      </c>
      <c r="I39" s="1" t="s">
        <v>28</v>
      </c>
      <c r="J39" s="1" t="s">
        <v>29</v>
      </c>
      <c r="K39" s="2">
        <v>645626</v>
      </c>
      <c r="L39" s="2">
        <v>516200</v>
      </c>
      <c r="M39" s="2">
        <v>219385</v>
      </c>
      <c r="N39" s="2">
        <v>38715</v>
      </c>
      <c r="O39" s="2">
        <v>258100</v>
      </c>
      <c r="P39" s="3">
        <v>0.5</v>
      </c>
      <c r="Q39" s="2">
        <v>80</v>
      </c>
      <c r="R39" s="2">
        <v>46</v>
      </c>
      <c r="S39" s="2">
        <v>35</v>
      </c>
      <c r="T39" s="2">
        <v>32</v>
      </c>
      <c r="U39" s="2">
        <v>115</v>
      </c>
      <c r="V39" s="4">
        <v>78</v>
      </c>
      <c r="W39" s="3">
        <v>0.67826086956521736</v>
      </c>
    </row>
    <row r="40" spans="1:23" ht="65.25" customHeight="1">
      <c r="A40" s="1">
        <v>36</v>
      </c>
      <c r="B40" s="1" t="s">
        <v>172</v>
      </c>
      <c r="C40" s="16" t="s">
        <v>339</v>
      </c>
      <c r="D40" s="1" t="s">
        <v>173</v>
      </c>
      <c r="E40" s="1" t="s">
        <v>174</v>
      </c>
      <c r="F40" s="1" t="s">
        <v>25</v>
      </c>
      <c r="G40" s="1" t="s">
        <v>175</v>
      </c>
      <c r="H40" s="1" t="s">
        <v>176</v>
      </c>
      <c r="I40" s="1" t="s">
        <v>85</v>
      </c>
      <c r="J40" s="1" t="s">
        <v>176</v>
      </c>
      <c r="K40" s="2">
        <v>1418190</v>
      </c>
      <c r="L40" s="2">
        <v>913000</v>
      </c>
      <c r="M40" s="2">
        <v>310342.40000000002</v>
      </c>
      <c r="N40" s="2">
        <v>54766.31</v>
      </c>
      <c r="O40" s="2">
        <v>365108.7</v>
      </c>
      <c r="P40" s="3">
        <v>0.39990001095290256</v>
      </c>
      <c r="Q40" s="2">
        <v>80</v>
      </c>
      <c r="R40" s="2">
        <v>51.5</v>
      </c>
      <c r="S40" s="2">
        <v>35</v>
      </c>
      <c r="T40" s="2">
        <v>26.5</v>
      </c>
      <c r="U40" s="2">
        <v>115</v>
      </c>
      <c r="V40" s="4">
        <v>78</v>
      </c>
      <c r="W40" s="3">
        <v>0.67826086956521736</v>
      </c>
    </row>
    <row r="41" spans="1:23" ht="83.25" customHeight="1">
      <c r="A41" s="1">
        <v>37</v>
      </c>
      <c r="B41" s="1" t="s">
        <v>177</v>
      </c>
      <c r="C41" s="16" t="s">
        <v>338</v>
      </c>
      <c r="D41" s="1" t="s">
        <v>178</v>
      </c>
      <c r="E41" s="1" t="s">
        <v>179</v>
      </c>
      <c r="F41" s="1" t="s">
        <v>79</v>
      </c>
      <c r="G41" s="1" t="s">
        <v>80</v>
      </c>
      <c r="H41" s="1" t="s">
        <v>180</v>
      </c>
      <c r="I41" s="1" t="s">
        <v>100</v>
      </c>
      <c r="J41" s="1" t="s">
        <v>181</v>
      </c>
      <c r="K41" s="2">
        <v>3259500</v>
      </c>
      <c r="L41" s="2">
        <v>2650000</v>
      </c>
      <c r="M41" s="2">
        <v>892440.5</v>
      </c>
      <c r="N41" s="2">
        <v>157489.5</v>
      </c>
      <c r="O41" s="2">
        <v>1049930</v>
      </c>
      <c r="P41" s="3">
        <v>0.3962</v>
      </c>
      <c r="Q41" s="2">
        <v>80</v>
      </c>
      <c r="R41" s="2">
        <v>47.5</v>
      </c>
      <c r="S41" s="2">
        <v>35</v>
      </c>
      <c r="T41" s="2">
        <v>30.5</v>
      </c>
      <c r="U41" s="2">
        <v>115</v>
      </c>
      <c r="V41" s="4">
        <v>78</v>
      </c>
      <c r="W41" s="3">
        <v>0.67826086956521736</v>
      </c>
    </row>
    <row r="42" spans="1:23" ht="98.25" customHeight="1">
      <c r="A42" s="1">
        <v>38</v>
      </c>
      <c r="B42" s="1" t="s">
        <v>182</v>
      </c>
      <c r="C42" s="16" t="s">
        <v>340</v>
      </c>
      <c r="D42" s="1" t="s">
        <v>183</v>
      </c>
      <c r="E42" s="1" t="s">
        <v>184</v>
      </c>
      <c r="F42" s="1" t="s">
        <v>25</v>
      </c>
      <c r="G42" s="1" t="s">
        <v>26</v>
      </c>
      <c r="H42" s="1" t="s">
        <v>27</v>
      </c>
      <c r="I42" s="1" t="s">
        <v>26</v>
      </c>
      <c r="J42" s="1" t="s">
        <v>27</v>
      </c>
      <c r="K42" s="2">
        <v>2139110.2200000002</v>
      </c>
      <c r="L42" s="2">
        <v>1739114</v>
      </c>
      <c r="M42" s="2">
        <v>635646.17000000004</v>
      </c>
      <c r="N42" s="2">
        <v>112172.85</v>
      </c>
      <c r="O42" s="2">
        <v>747819.02</v>
      </c>
      <c r="P42" s="3">
        <v>0.43</v>
      </c>
      <c r="Q42" s="2">
        <v>80</v>
      </c>
      <c r="R42" s="2">
        <v>48</v>
      </c>
      <c r="S42" s="2">
        <v>35</v>
      </c>
      <c r="T42" s="2">
        <v>29</v>
      </c>
      <c r="U42" s="2">
        <v>115</v>
      </c>
      <c r="V42" s="4">
        <v>77</v>
      </c>
      <c r="W42" s="3">
        <v>0.66956521739130437</v>
      </c>
    </row>
    <row r="43" spans="1:23" ht="87" customHeight="1">
      <c r="A43" s="1">
        <v>39</v>
      </c>
      <c r="B43" s="1" t="s">
        <v>185</v>
      </c>
      <c r="C43" s="16" t="s">
        <v>341</v>
      </c>
      <c r="D43" s="1" t="s">
        <v>186</v>
      </c>
      <c r="E43" s="1" t="s">
        <v>140</v>
      </c>
      <c r="F43" s="1" t="s">
        <v>25</v>
      </c>
      <c r="G43" s="1" t="s">
        <v>28</v>
      </c>
      <c r="H43" s="1" t="s">
        <v>29</v>
      </c>
      <c r="I43" s="1" t="s">
        <v>28</v>
      </c>
      <c r="J43" s="1" t="s">
        <v>29</v>
      </c>
      <c r="K43" s="2">
        <v>615000</v>
      </c>
      <c r="L43" s="2">
        <v>500000</v>
      </c>
      <c r="M43" s="2">
        <v>212500</v>
      </c>
      <c r="N43" s="2">
        <v>37500</v>
      </c>
      <c r="O43" s="2">
        <v>250000</v>
      </c>
      <c r="P43" s="3">
        <v>0.5</v>
      </c>
      <c r="Q43" s="2">
        <v>80</v>
      </c>
      <c r="R43" s="2">
        <v>47</v>
      </c>
      <c r="S43" s="2">
        <v>35</v>
      </c>
      <c r="T43" s="2">
        <v>30</v>
      </c>
      <c r="U43" s="2">
        <v>115</v>
      </c>
      <c r="V43" s="4">
        <v>77</v>
      </c>
      <c r="W43" s="3">
        <v>0.66956521739130437</v>
      </c>
    </row>
    <row r="44" spans="1:23" ht="60" customHeight="1">
      <c r="A44" s="1">
        <v>40</v>
      </c>
      <c r="B44" s="1" t="s">
        <v>187</v>
      </c>
      <c r="C44" s="16" t="s">
        <v>342</v>
      </c>
      <c r="D44" s="1" t="s">
        <v>188</v>
      </c>
      <c r="E44" s="1" t="s">
        <v>189</v>
      </c>
      <c r="F44" s="1" t="s">
        <v>25</v>
      </c>
      <c r="G44" s="1" t="s">
        <v>26</v>
      </c>
      <c r="H44" s="1" t="s">
        <v>190</v>
      </c>
      <c r="I44" s="1" t="s">
        <v>26</v>
      </c>
      <c r="J44" s="1" t="s">
        <v>38</v>
      </c>
      <c r="K44" s="2">
        <v>2660490</v>
      </c>
      <c r="L44" s="2">
        <v>2163000</v>
      </c>
      <c r="M44" s="2">
        <v>698465.14</v>
      </c>
      <c r="N44" s="2">
        <v>123258.56</v>
      </c>
      <c r="O44" s="2">
        <v>821723.7</v>
      </c>
      <c r="P44" s="3">
        <v>0.37989999999999996</v>
      </c>
      <c r="Q44" s="2">
        <v>80</v>
      </c>
      <c r="R44" s="2">
        <v>49</v>
      </c>
      <c r="S44" s="2">
        <v>35</v>
      </c>
      <c r="T44" s="2">
        <v>28</v>
      </c>
      <c r="U44" s="2">
        <v>115</v>
      </c>
      <c r="V44" s="4">
        <v>77</v>
      </c>
      <c r="W44" s="3">
        <v>0.66956521739130437</v>
      </c>
    </row>
    <row r="45" spans="1:23" ht="70.5" customHeight="1">
      <c r="A45" s="1">
        <v>41</v>
      </c>
      <c r="B45" s="1" t="s">
        <v>191</v>
      </c>
      <c r="C45" s="16" t="s">
        <v>343</v>
      </c>
      <c r="D45" s="1" t="s">
        <v>192</v>
      </c>
      <c r="E45" s="1" t="s">
        <v>193</v>
      </c>
      <c r="F45" s="1" t="s">
        <v>25</v>
      </c>
      <c r="G45" s="1" t="s">
        <v>114</v>
      </c>
      <c r="H45" s="1" t="s">
        <v>194</v>
      </c>
      <c r="I45" s="1" t="s">
        <v>26</v>
      </c>
      <c r="J45" s="1" t="s">
        <v>27</v>
      </c>
      <c r="K45" s="2">
        <v>2260125</v>
      </c>
      <c r="L45" s="2">
        <v>1718500</v>
      </c>
      <c r="M45" s="2">
        <v>730362.5</v>
      </c>
      <c r="N45" s="2">
        <v>128887.5</v>
      </c>
      <c r="O45" s="2">
        <v>859250</v>
      </c>
      <c r="P45" s="3">
        <v>0.5</v>
      </c>
      <c r="Q45" s="2">
        <v>80</v>
      </c>
      <c r="R45" s="2">
        <v>47</v>
      </c>
      <c r="S45" s="2">
        <v>35</v>
      </c>
      <c r="T45" s="2">
        <v>29.5</v>
      </c>
      <c r="U45" s="2">
        <v>115</v>
      </c>
      <c r="V45" s="4">
        <v>76.5</v>
      </c>
      <c r="W45" s="3">
        <v>0.66521739130434787</v>
      </c>
    </row>
    <row r="46" spans="1:23" ht="78.75" customHeight="1">
      <c r="A46" s="1">
        <v>42</v>
      </c>
      <c r="B46" s="1" t="s">
        <v>195</v>
      </c>
      <c r="C46" s="16" t="s">
        <v>344</v>
      </c>
      <c r="D46" s="1" t="s">
        <v>196</v>
      </c>
      <c r="E46" s="1" t="s">
        <v>197</v>
      </c>
      <c r="F46" s="1" t="s">
        <v>25</v>
      </c>
      <c r="G46" s="1" t="s">
        <v>198</v>
      </c>
      <c r="H46" s="1" t="s">
        <v>199</v>
      </c>
      <c r="I46" s="1" t="s">
        <v>198</v>
      </c>
      <c r="J46" s="1" t="s">
        <v>200</v>
      </c>
      <c r="K46" s="2">
        <v>1037267.61</v>
      </c>
      <c r="L46" s="2">
        <v>843307</v>
      </c>
      <c r="M46" s="2">
        <v>358405.48</v>
      </c>
      <c r="N46" s="2">
        <v>63248.02</v>
      </c>
      <c r="O46" s="2">
        <v>421653.5</v>
      </c>
      <c r="P46" s="3">
        <v>0.5</v>
      </c>
      <c r="Q46" s="2">
        <v>80</v>
      </c>
      <c r="R46" s="2">
        <v>48.5</v>
      </c>
      <c r="S46" s="2">
        <v>35</v>
      </c>
      <c r="T46" s="2">
        <v>28</v>
      </c>
      <c r="U46" s="2">
        <v>115</v>
      </c>
      <c r="V46" s="4">
        <v>76.5</v>
      </c>
      <c r="W46" s="3">
        <v>0.66521739130434787</v>
      </c>
    </row>
    <row r="47" spans="1:23" ht="110.25" customHeight="1">
      <c r="A47" s="1">
        <v>43</v>
      </c>
      <c r="B47" s="1" t="s">
        <v>201</v>
      </c>
      <c r="C47" s="16" t="s">
        <v>345</v>
      </c>
      <c r="D47" s="1" t="s">
        <v>202</v>
      </c>
      <c r="E47" s="1" t="s">
        <v>203</v>
      </c>
      <c r="F47" s="1" t="s">
        <v>25</v>
      </c>
      <c r="G47" s="1" t="s">
        <v>204</v>
      </c>
      <c r="H47" s="1" t="s">
        <v>205</v>
      </c>
      <c r="I47" s="1" t="s">
        <v>204</v>
      </c>
      <c r="J47" s="1" t="s">
        <v>205</v>
      </c>
      <c r="K47" s="2">
        <v>3118309.53</v>
      </c>
      <c r="L47" s="2">
        <v>2535211</v>
      </c>
      <c r="M47" s="2">
        <v>764999.92</v>
      </c>
      <c r="N47" s="2">
        <v>134999.99</v>
      </c>
      <c r="O47" s="2">
        <v>899999.91</v>
      </c>
      <c r="P47" s="3">
        <v>0.35500000197222242</v>
      </c>
      <c r="Q47" s="2">
        <v>80</v>
      </c>
      <c r="R47" s="2">
        <v>47.5</v>
      </c>
      <c r="S47" s="2">
        <v>35</v>
      </c>
      <c r="T47" s="2">
        <v>29</v>
      </c>
      <c r="U47" s="2">
        <v>115</v>
      </c>
      <c r="V47" s="4">
        <v>76.5</v>
      </c>
      <c r="W47" s="3">
        <v>0.66521739130434787</v>
      </c>
    </row>
    <row r="48" spans="1:23" ht="90.75" customHeight="1">
      <c r="A48" s="1">
        <v>44</v>
      </c>
      <c r="B48" s="1" t="s">
        <v>206</v>
      </c>
      <c r="C48" s="16" t="s">
        <v>346</v>
      </c>
      <c r="D48" s="1" t="s">
        <v>207</v>
      </c>
      <c r="E48" s="1" t="s">
        <v>208</v>
      </c>
      <c r="F48" s="1" t="s">
        <v>79</v>
      </c>
      <c r="G48" s="1" t="s">
        <v>28</v>
      </c>
      <c r="H48" s="1" t="s">
        <v>29</v>
      </c>
      <c r="I48" s="1" t="s">
        <v>28</v>
      </c>
      <c r="J48" s="1" t="s">
        <v>29</v>
      </c>
      <c r="K48" s="2">
        <v>1632825</v>
      </c>
      <c r="L48" s="2">
        <v>1327500</v>
      </c>
      <c r="M48" s="2">
        <v>450221.63</v>
      </c>
      <c r="N48" s="2">
        <v>79450.880000000005</v>
      </c>
      <c r="O48" s="2">
        <v>529672.5</v>
      </c>
      <c r="P48" s="3">
        <v>0.39900000753295667</v>
      </c>
      <c r="Q48" s="2">
        <v>80</v>
      </c>
      <c r="R48" s="2">
        <v>47</v>
      </c>
      <c r="S48" s="2">
        <v>35</v>
      </c>
      <c r="T48" s="2">
        <v>29.5</v>
      </c>
      <c r="U48" s="2">
        <v>115</v>
      </c>
      <c r="V48" s="4">
        <v>76.5</v>
      </c>
      <c r="W48" s="3">
        <v>0.66521739130434787</v>
      </c>
    </row>
    <row r="49" spans="1:23" ht="90.75" customHeight="1">
      <c r="A49" s="1">
        <v>45</v>
      </c>
      <c r="B49" s="1" t="s">
        <v>209</v>
      </c>
      <c r="C49" s="16" t="s">
        <v>347</v>
      </c>
      <c r="D49" s="1" t="s">
        <v>210</v>
      </c>
      <c r="E49" s="1" t="s">
        <v>211</v>
      </c>
      <c r="F49" s="1" t="s">
        <v>79</v>
      </c>
      <c r="G49" s="1" t="s">
        <v>52</v>
      </c>
      <c r="H49" s="1" t="s">
        <v>212</v>
      </c>
      <c r="I49" s="1" t="s">
        <v>52</v>
      </c>
      <c r="J49" s="1" t="s">
        <v>212</v>
      </c>
      <c r="K49" s="2">
        <v>806880</v>
      </c>
      <c r="L49" s="2">
        <v>566000</v>
      </c>
      <c r="M49" s="2">
        <v>240550</v>
      </c>
      <c r="N49" s="2">
        <v>42450</v>
      </c>
      <c r="O49" s="2">
        <v>283000</v>
      </c>
      <c r="P49" s="3">
        <v>0.5</v>
      </c>
      <c r="Q49" s="2">
        <v>80</v>
      </c>
      <c r="R49" s="2">
        <v>47.5</v>
      </c>
      <c r="S49" s="2">
        <v>35</v>
      </c>
      <c r="T49" s="2">
        <v>28</v>
      </c>
      <c r="U49" s="2">
        <v>115</v>
      </c>
      <c r="V49" s="4">
        <v>75.5</v>
      </c>
      <c r="W49" s="3">
        <v>0.65652173913043477</v>
      </c>
    </row>
    <row r="50" spans="1:23" ht="60" customHeight="1">
      <c r="A50" s="1">
        <v>46</v>
      </c>
      <c r="B50" s="1" t="s">
        <v>213</v>
      </c>
      <c r="C50" s="16" t="s">
        <v>348</v>
      </c>
      <c r="D50" s="1" t="s">
        <v>214</v>
      </c>
      <c r="E50" s="1" t="s">
        <v>215</v>
      </c>
      <c r="F50" s="1" t="s">
        <v>25</v>
      </c>
      <c r="G50" s="1" t="s">
        <v>26</v>
      </c>
      <c r="H50" s="1" t="s">
        <v>27</v>
      </c>
      <c r="I50" s="1" t="s">
        <v>26</v>
      </c>
      <c r="J50" s="1" t="s">
        <v>27</v>
      </c>
      <c r="K50" s="2">
        <v>2309448</v>
      </c>
      <c r="L50" s="2">
        <v>1877600</v>
      </c>
      <c r="M50" s="2">
        <v>733982</v>
      </c>
      <c r="N50" s="2">
        <v>129526.24</v>
      </c>
      <c r="O50" s="2">
        <v>863508.24</v>
      </c>
      <c r="P50" s="3">
        <v>0.45989999999999998</v>
      </c>
      <c r="Q50" s="2">
        <v>80</v>
      </c>
      <c r="R50" s="2">
        <v>44.5</v>
      </c>
      <c r="S50" s="2">
        <v>35</v>
      </c>
      <c r="T50" s="2">
        <v>30.5</v>
      </c>
      <c r="U50" s="2">
        <v>115</v>
      </c>
      <c r="V50" s="4">
        <v>75</v>
      </c>
      <c r="W50" s="3">
        <v>0.65217391304347827</v>
      </c>
    </row>
    <row r="51" spans="1:23" s="28" customFormat="1" ht="83.25" customHeight="1">
      <c r="A51" s="57">
        <v>47</v>
      </c>
      <c r="B51" s="57" t="s">
        <v>373</v>
      </c>
      <c r="C51" s="58" t="s">
        <v>349</v>
      </c>
      <c r="D51" s="57" t="s">
        <v>284</v>
      </c>
      <c r="E51" s="57" t="s">
        <v>285</v>
      </c>
      <c r="F51" s="59" t="s">
        <v>25</v>
      </c>
      <c r="G51" s="57" t="s">
        <v>26</v>
      </c>
      <c r="H51" s="57" t="s">
        <v>27</v>
      </c>
      <c r="I51" s="57" t="s">
        <v>26</v>
      </c>
      <c r="J51" s="57" t="s">
        <v>27</v>
      </c>
      <c r="K51" s="24">
        <v>4428000</v>
      </c>
      <c r="L51" s="24">
        <v>4428000</v>
      </c>
      <c r="M51" s="24">
        <v>899924.58</v>
      </c>
      <c r="N51" s="24">
        <v>158810.22</v>
      </c>
      <c r="O51" s="24">
        <f>IF(M51="","",N51+M51)</f>
        <v>1058734.8</v>
      </c>
      <c r="P51" s="25">
        <f>IF(L51="","",O51/L51)</f>
        <v>0.23910000000000001</v>
      </c>
      <c r="Q51" s="24">
        <v>80</v>
      </c>
      <c r="R51" s="26">
        <v>46</v>
      </c>
      <c r="S51" s="24">
        <v>35</v>
      </c>
      <c r="T51" s="26">
        <v>29</v>
      </c>
      <c r="U51" s="26">
        <v>115</v>
      </c>
      <c r="V51" s="27">
        <v>75</v>
      </c>
      <c r="W51" s="25">
        <v>0.6522</v>
      </c>
    </row>
    <row r="52" spans="1:23" ht="154.5" customHeight="1">
      <c r="A52" s="1">
        <v>48</v>
      </c>
      <c r="B52" s="1" t="s">
        <v>216</v>
      </c>
      <c r="C52" s="16" t="s">
        <v>350</v>
      </c>
      <c r="D52" s="1" t="s">
        <v>217</v>
      </c>
      <c r="E52" s="1" t="s">
        <v>218</v>
      </c>
      <c r="F52" s="1" t="s">
        <v>25</v>
      </c>
      <c r="G52" s="1" t="s">
        <v>219</v>
      </c>
      <c r="H52" s="1" t="s">
        <v>220</v>
      </c>
      <c r="I52" s="1" t="s">
        <v>219</v>
      </c>
      <c r="J52" s="1" t="s">
        <v>220</v>
      </c>
      <c r="K52" s="2">
        <v>584250</v>
      </c>
      <c r="L52" s="2">
        <v>475000</v>
      </c>
      <c r="M52" s="2">
        <v>201875</v>
      </c>
      <c r="N52" s="2">
        <v>35625</v>
      </c>
      <c r="O52" s="2">
        <v>237500</v>
      </c>
      <c r="P52" s="3">
        <v>0.5</v>
      </c>
      <c r="Q52" s="2">
        <v>80</v>
      </c>
      <c r="R52" s="2">
        <v>44</v>
      </c>
      <c r="S52" s="2">
        <v>35</v>
      </c>
      <c r="T52" s="2">
        <v>30.5</v>
      </c>
      <c r="U52" s="2">
        <v>115</v>
      </c>
      <c r="V52" s="4">
        <v>74.5</v>
      </c>
      <c r="W52" s="3">
        <v>0.64782608695652177</v>
      </c>
    </row>
    <row r="53" spans="1:23" ht="78" customHeight="1">
      <c r="A53" s="1">
        <v>49</v>
      </c>
      <c r="B53" s="1" t="s">
        <v>221</v>
      </c>
      <c r="C53" s="16" t="s">
        <v>351</v>
      </c>
      <c r="D53" s="1" t="s">
        <v>222</v>
      </c>
      <c r="E53" s="1" t="s">
        <v>223</v>
      </c>
      <c r="F53" s="1" t="s">
        <v>25</v>
      </c>
      <c r="G53" s="1" t="s">
        <v>136</v>
      </c>
      <c r="H53" s="1" t="s">
        <v>224</v>
      </c>
      <c r="I53" s="1" t="s">
        <v>109</v>
      </c>
      <c r="J53" s="1" t="s">
        <v>225</v>
      </c>
      <c r="K53" s="2">
        <v>2214000</v>
      </c>
      <c r="L53" s="2">
        <v>1800000</v>
      </c>
      <c r="M53" s="2">
        <v>688347</v>
      </c>
      <c r="N53" s="2">
        <v>121473</v>
      </c>
      <c r="O53" s="2">
        <v>809820</v>
      </c>
      <c r="P53" s="3">
        <v>0.44990000000000002</v>
      </c>
      <c r="Q53" s="2">
        <v>80</v>
      </c>
      <c r="R53" s="2">
        <v>48.5</v>
      </c>
      <c r="S53" s="2">
        <v>35</v>
      </c>
      <c r="T53" s="2">
        <v>25.5</v>
      </c>
      <c r="U53" s="2">
        <v>115</v>
      </c>
      <c r="V53" s="4">
        <v>74</v>
      </c>
      <c r="W53" s="3">
        <v>0.64347826086956517</v>
      </c>
    </row>
    <row r="54" spans="1:23" ht="84" customHeight="1">
      <c r="A54" s="1">
        <v>50</v>
      </c>
      <c r="B54" s="1" t="s">
        <v>226</v>
      </c>
      <c r="C54" s="16" t="s">
        <v>352</v>
      </c>
      <c r="D54" s="1" t="s">
        <v>227</v>
      </c>
      <c r="E54" s="1" t="s">
        <v>228</v>
      </c>
      <c r="F54" s="1" t="s">
        <v>25</v>
      </c>
      <c r="G54" s="1" t="s">
        <v>26</v>
      </c>
      <c r="H54" s="1" t="s">
        <v>27</v>
      </c>
      <c r="I54" s="1" t="s">
        <v>26</v>
      </c>
      <c r="J54" s="1" t="s">
        <v>27</v>
      </c>
      <c r="K54" s="2">
        <v>1002624.48</v>
      </c>
      <c r="L54" s="2">
        <v>935192.68</v>
      </c>
      <c r="M54" s="2">
        <v>397456.89</v>
      </c>
      <c r="N54" s="2">
        <v>70139.460000000006</v>
      </c>
      <c r="O54" s="2">
        <v>467596.34</v>
      </c>
      <c r="P54" s="3">
        <v>0.50000001069298361</v>
      </c>
      <c r="Q54" s="2">
        <v>80</v>
      </c>
      <c r="R54" s="2">
        <v>44</v>
      </c>
      <c r="S54" s="2">
        <v>35</v>
      </c>
      <c r="T54" s="2">
        <v>30</v>
      </c>
      <c r="U54" s="2">
        <v>115</v>
      </c>
      <c r="V54" s="4">
        <v>74</v>
      </c>
      <c r="W54" s="3">
        <v>0.64347826086956517</v>
      </c>
    </row>
    <row r="55" spans="1:23" ht="84" customHeight="1">
      <c r="A55" s="1">
        <v>51</v>
      </c>
      <c r="B55" s="1" t="s">
        <v>229</v>
      </c>
      <c r="C55" s="16" t="s">
        <v>353</v>
      </c>
      <c r="D55" s="1" t="s">
        <v>230</v>
      </c>
      <c r="E55" s="1" t="s">
        <v>231</v>
      </c>
      <c r="F55" s="1" t="s">
        <v>25</v>
      </c>
      <c r="G55" s="1" t="s">
        <v>232</v>
      </c>
      <c r="H55" s="1" t="s">
        <v>233</v>
      </c>
      <c r="I55" s="1" t="s">
        <v>62</v>
      </c>
      <c r="J55" s="1" t="s">
        <v>63</v>
      </c>
      <c r="K55" s="2">
        <v>1723040.59</v>
      </c>
      <c r="L55" s="2">
        <v>1122986.3799999999</v>
      </c>
      <c r="M55" s="2">
        <v>381338.1</v>
      </c>
      <c r="N55" s="2">
        <v>67294.97</v>
      </c>
      <c r="O55" s="2">
        <v>448633.06</v>
      </c>
      <c r="P55" s="3">
        <v>0.39950000996450197</v>
      </c>
      <c r="Q55" s="2">
        <v>80</v>
      </c>
      <c r="R55" s="2">
        <v>46</v>
      </c>
      <c r="S55" s="2">
        <v>35</v>
      </c>
      <c r="T55" s="2">
        <v>27.5</v>
      </c>
      <c r="U55" s="2">
        <v>115</v>
      </c>
      <c r="V55" s="4">
        <v>73.5</v>
      </c>
      <c r="W55" s="3">
        <v>0.63913043478260867</v>
      </c>
    </row>
    <row r="56" spans="1:23" ht="77.25" customHeight="1">
      <c r="A56" s="1">
        <v>52</v>
      </c>
      <c r="B56" s="1" t="s">
        <v>234</v>
      </c>
      <c r="C56" s="16" t="s">
        <v>368</v>
      </c>
      <c r="D56" s="1" t="s">
        <v>235</v>
      </c>
      <c r="E56" s="1" t="s">
        <v>236</v>
      </c>
      <c r="F56" s="1" t="s">
        <v>25</v>
      </c>
      <c r="G56" s="1" t="s">
        <v>33</v>
      </c>
      <c r="H56" s="1" t="s">
        <v>237</v>
      </c>
      <c r="I56" s="1" t="s">
        <v>33</v>
      </c>
      <c r="J56" s="1" t="s">
        <v>237</v>
      </c>
      <c r="K56" s="2">
        <v>1057800</v>
      </c>
      <c r="L56" s="2">
        <v>860000</v>
      </c>
      <c r="M56" s="2">
        <v>365500</v>
      </c>
      <c r="N56" s="2">
        <v>64500</v>
      </c>
      <c r="O56" s="2">
        <v>430000</v>
      </c>
      <c r="P56" s="3">
        <v>0.5</v>
      </c>
      <c r="Q56" s="2">
        <v>80</v>
      </c>
      <c r="R56" s="2">
        <v>47.5</v>
      </c>
      <c r="S56" s="2">
        <v>35</v>
      </c>
      <c r="T56" s="2">
        <v>25.5</v>
      </c>
      <c r="U56" s="2">
        <v>115</v>
      </c>
      <c r="V56" s="4">
        <v>73</v>
      </c>
      <c r="W56" s="3">
        <v>0.63478260869565217</v>
      </c>
    </row>
    <row r="57" spans="1:23" ht="107.25" customHeight="1">
      <c r="A57" s="1">
        <v>53</v>
      </c>
      <c r="B57" s="1" t="s">
        <v>238</v>
      </c>
      <c r="C57" s="16" t="s">
        <v>305</v>
      </c>
      <c r="D57" s="1" t="s">
        <v>239</v>
      </c>
      <c r="E57" s="1" t="s">
        <v>240</v>
      </c>
      <c r="F57" s="1" t="s">
        <v>25</v>
      </c>
      <c r="G57" s="1" t="s">
        <v>28</v>
      </c>
      <c r="H57" s="1" t="s">
        <v>29</v>
      </c>
      <c r="I57" s="1" t="s">
        <v>28</v>
      </c>
      <c r="J57" s="1" t="s">
        <v>29</v>
      </c>
      <c r="K57" s="2">
        <v>842456.52</v>
      </c>
      <c r="L57" s="2">
        <v>684924</v>
      </c>
      <c r="M57" s="2">
        <v>264894.34999999998</v>
      </c>
      <c r="N57" s="2">
        <v>46746.07</v>
      </c>
      <c r="O57" s="2">
        <v>311640.42</v>
      </c>
      <c r="P57" s="3">
        <v>0.45499999999999996</v>
      </c>
      <c r="Q57" s="2">
        <v>80</v>
      </c>
      <c r="R57" s="2">
        <v>45</v>
      </c>
      <c r="S57" s="2">
        <v>35</v>
      </c>
      <c r="T57" s="2">
        <v>27.5</v>
      </c>
      <c r="U57" s="2">
        <v>115</v>
      </c>
      <c r="V57" s="4">
        <v>72.5</v>
      </c>
      <c r="W57" s="3">
        <v>0.63043478260869568</v>
      </c>
    </row>
    <row r="58" spans="1:23" ht="111.75" customHeight="1">
      <c r="A58" s="1">
        <v>54</v>
      </c>
      <c r="B58" s="1" t="s">
        <v>241</v>
      </c>
      <c r="C58" s="16" t="s">
        <v>354</v>
      </c>
      <c r="D58" s="1" t="s">
        <v>242</v>
      </c>
      <c r="E58" s="1" t="s">
        <v>243</v>
      </c>
      <c r="F58" s="1" t="s">
        <v>25</v>
      </c>
      <c r="G58" s="1" t="s">
        <v>244</v>
      </c>
      <c r="H58" s="1" t="s">
        <v>245</v>
      </c>
      <c r="I58" s="1" t="s">
        <v>244</v>
      </c>
      <c r="J58" s="1" t="s">
        <v>245</v>
      </c>
      <c r="K58" s="2">
        <v>2218671.1</v>
      </c>
      <c r="L58" s="2">
        <v>1803797.65</v>
      </c>
      <c r="M58" s="2">
        <v>764927.44</v>
      </c>
      <c r="N58" s="2">
        <v>134987.19</v>
      </c>
      <c r="O58" s="2">
        <v>899914.64</v>
      </c>
      <c r="P58" s="3">
        <v>0.49889999025112375</v>
      </c>
      <c r="Q58" s="2">
        <v>80</v>
      </c>
      <c r="R58" s="2">
        <v>50</v>
      </c>
      <c r="S58" s="2">
        <v>35</v>
      </c>
      <c r="T58" s="2">
        <v>22</v>
      </c>
      <c r="U58" s="2">
        <v>115</v>
      </c>
      <c r="V58" s="4">
        <v>72</v>
      </c>
      <c r="W58" s="3">
        <v>0.62608695652173918</v>
      </c>
    </row>
    <row r="59" spans="1:23" ht="96" customHeight="1">
      <c r="A59" s="1">
        <v>55</v>
      </c>
      <c r="B59" s="1" t="s">
        <v>246</v>
      </c>
      <c r="C59" s="16" t="s">
        <v>355</v>
      </c>
      <c r="D59" s="1" t="s">
        <v>247</v>
      </c>
      <c r="E59" s="1" t="s">
        <v>248</v>
      </c>
      <c r="F59" s="1" t="s">
        <v>25</v>
      </c>
      <c r="G59" s="1" t="s">
        <v>249</v>
      </c>
      <c r="H59" s="1" t="s">
        <v>250</v>
      </c>
      <c r="I59" s="1" t="s">
        <v>47</v>
      </c>
      <c r="J59" s="1" t="s">
        <v>251</v>
      </c>
      <c r="K59" s="2">
        <v>1119300</v>
      </c>
      <c r="L59" s="2">
        <v>880000</v>
      </c>
      <c r="M59" s="2">
        <v>298452</v>
      </c>
      <c r="N59" s="2">
        <v>52668</v>
      </c>
      <c r="O59" s="2">
        <v>351120</v>
      </c>
      <c r="P59" s="3">
        <v>0.39900000000000002</v>
      </c>
      <c r="Q59" s="2">
        <v>80</v>
      </c>
      <c r="R59" s="2">
        <v>43</v>
      </c>
      <c r="S59" s="2">
        <v>35</v>
      </c>
      <c r="T59" s="2">
        <v>28.5</v>
      </c>
      <c r="U59" s="2">
        <v>115</v>
      </c>
      <c r="V59" s="4">
        <v>71.5</v>
      </c>
      <c r="W59" s="3">
        <v>0.62173913043478257</v>
      </c>
    </row>
    <row r="60" spans="1:23" ht="87.75" customHeight="1">
      <c r="A60" s="1">
        <v>56</v>
      </c>
      <c r="B60" s="1" t="s">
        <v>252</v>
      </c>
      <c r="C60" s="16" t="s">
        <v>356</v>
      </c>
      <c r="D60" s="1" t="s">
        <v>253</v>
      </c>
      <c r="E60" s="1" t="s">
        <v>254</v>
      </c>
      <c r="F60" s="1" t="s">
        <v>79</v>
      </c>
      <c r="G60" s="1" t="s">
        <v>26</v>
      </c>
      <c r="H60" s="1" t="s">
        <v>27</v>
      </c>
      <c r="I60" s="1" t="s">
        <v>26</v>
      </c>
      <c r="J60" s="1" t="s">
        <v>27</v>
      </c>
      <c r="K60" s="2">
        <v>2604704.58</v>
      </c>
      <c r="L60" s="2">
        <v>2117646</v>
      </c>
      <c r="M60" s="2">
        <v>899999.55</v>
      </c>
      <c r="N60" s="2">
        <v>158823.45000000001</v>
      </c>
      <c r="O60" s="2">
        <v>1058823</v>
      </c>
      <c r="P60" s="3">
        <v>0.5</v>
      </c>
      <c r="Q60" s="2">
        <v>80</v>
      </c>
      <c r="R60" s="2">
        <v>43.5</v>
      </c>
      <c r="S60" s="2">
        <v>35</v>
      </c>
      <c r="T60" s="2">
        <v>28</v>
      </c>
      <c r="U60" s="2">
        <v>115</v>
      </c>
      <c r="V60" s="4">
        <v>71.5</v>
      </c>
      <c r="W60" s="3">
        <v>0.62173913043478257</v>
      </c>
    </row>
    <row r="61" spans="1:23" ht="89.25" customHeight="1">
      <c r="A61" s="1">
        <v>57</v>
      </c>
      <c r="B61" s="1" t="s">
        <v>255</v>
      </c>
      <c r="C61" s="16" t="s">
        <v>357</v>
      </c>
      <c r="D61" s="1" t="s">
        <v>256</v>
      </c>
      <c r="E61" s="1" t="s">
        <v>257</v>
      </c>
      <c r="F61" s="1" t="s">
        <v>25</v>
      </c>
      <c r="G61" s="1" t="s">
        <v>258</v>
      </c>
      <c r="H61" s="1" t="s">
        <v>259</v>
      </c>
      <c r="I61" s="1" t="s">
        <v>258</v>
      </c>
      <c r="J61" s="1" t="s">
        <v>260</v>
      </c>
      <c r="K61" s="2">
        <v>1845000</v>
      </c>
      <c r="L61" s="2">
        <v>1500000</v>
      </c>
      <c r="M61" s="2">
        <v>497250</v>
      </c>
      <c r="N61" s="2">
        <v>87750</v>
      </c>
      <c r="O61" s="2">
        <v>585000</v>
      </c>
      <c r="P61" s="3">
        <v>0.39</v>
      </c>
      <c r="Q61" s="2">
        <v>80</v>
      </c>
      <c r="R61" s="2">
        <v>49.5</v>
      </c>
      <c r="S61" s="2">
        <v>35</v>
      </c>
      <c r="T61" s="2">
        <v>21.5</v>
      </c>
      <c r="U61" s="2">
        <v>115</v>
      </c>
      <c r="V61" s="4">
        <v>71</v>
      </c>
      <c r="W61" s="3">
        <v>0.61739130434782608</v>
      </c>
    </row>
    <row r="62" spans="1:23" s="17" customFormat="1" ht="78.75" customHeight="1">
      <c r="A62" s="57">
        <v>58</v>
      </c>
      <c r="B62" s="57" t="s">
        <v>374</v>
      </c>
      <c r="C62" s="58" t="s">
        <v>358</v>
      </c>
      <c r="D62" s="57" t="s">
        <v>288</v>
      </c>
      <c r="E62" s="57" t="s">
        <v>289</v>
      </c>
      <c r="F62" s="59" t="s">
        <v>25</v>
      </c>
      <c r="G62" s="57" t="s">
        <v>26</v>
      </c>
      <c r="H62" s="57" t="s">
        <v>27</v>
      </c>
      <c r="I62" s="57" t="s">
        <v>26</v>
      </c>
      <c r="J62" s="57" t="s">
        <v>27</v>
      </c>
      <c r="K62" s="24">
        <v>1250100</v>
      </c>
      <c r="L62" s="24">
        <v>1250100</v>
      </c>
      <c r="M62" s="24">
        <v>531292.5</v>
      </c>
      <c r="N62" s="24">
        <v>93757.5</v>
      </c>
      <c r="O62" s="24">
        <v>625050</v>
      </c>
      <c r="P62" s="25">
        <v>0.5</v>
      </c>
      <c r="Q62" s="24">
        <v>80</v>
      </c>
      <c r="R62" s="26">
        <v>40</v>
      </c>
      <c r="S62" s="24">
        <v>35</v>
      </c>
      <c r="T62" s="26">
        <v>31</v>
      </c>
      <c r="U62" s="26">
        <v>115</v>
      </c>
      <c r="V62" s="27">
        <v>71</v>
      </c>
      <c r="W62" s="25">
        <v>0.61739999999999995</v>
      </c>
    </row>
    <row r="63" spans="1:23" ht="144.75" customHeight="1">
      <c r="A63" s="1">
        <v>59</v>
      </c>
      <c r="B63" s="1" t="s">
        <v>261</v>
      </c>
      <c r="C63" s="16" t="s">
        <v>359</v>
      </c>
      <c r="D63" s="1" t="s">
        <v>262</v>
      </c>
      <c r="E63" s="1" t="s">
        <v>263</v>
      </c>
      <c r="F63" s="1" t="s">
        <v>25</v>
      </c>
      <c r="G63" s="1" t="s">
        <v>264</v>
      </c>
      <c r="H63" s="1" t="s">
        <v>123</v>
      </c>
      <c r="I63" s="1" t="s">
        <v>122</v>
      </c>
      <c r="J63" s="1" t="s">
        <v>123</v>
      </c>
      <c r="K63" s="2">
        <v>1230000</v>
      </c>
      <c r="L63" s="2">
        <v>1000000</v>
      </c>
      <c r="M63" s="2">
        <v>425000</v>
      </c>
      <c r="N63" s="2">
        <v>75000</v>
      </c>
      <c r="O63" s="2">
        <v>500000</v>
      </c>
      <c r="P63" s="3">
        <v>0.5</v>
      </c>
      <c r="Q63" s="2">
        <v>80</v>
      </c>
      <c r="R63" s="2">
        <v>39.5</v>
      </c>
      <c r="S63" s="2">
        <v>35</v>
      </c>
      <c r="T63" s="2">
        <v>31</v>
      </c>
      <c r="U63" s="2">
        <v>115</v>
      </c>
      <c r="V63" s="4">
        <v>70.5</v>
      </c>
      <c r="W63" s="3">
        <v>0.61304347826086958</v>
      </c>
    </row>
    <row r="64" spans="1:23" s="66" customFormat="1" ht="75" customHeight="1">
      <c r="A64" s="57">
        <v>60</v>
      </c>
      <c r="B64" s="57" t="s">
        <v>375</v>
      </c>
      <c r="C64" s="58" t="s">
        <v>360</v>
      </c>
      <c r="D64" s="59" t="s">
        <v>298</v>
      </c>
      <c r="E64" s="59" t="s">
        <v>299</v>
      </c>
      <c r="F64" s="60" t="s">
        <v>25</v>
      </c>
      <c r="G64" s="61" t="s">
        <v>300</v>
      </c>
      <c r="H64" s="62" t="s">
        <v>301</v>
      </c>
      <c r="I64" s="62" t="s">
        <v>26</v>
      </c>
      <c r="J64" s="62" t="s">
        <v>27</v>
      </c>
      <c r="K64" s="63">
        <v>3061073</v>
      </c>
      <c r="L64" s="63">
        <v>2117646</v>
      </c>
      <c r="M64" s="63">
        <v>899999.55</v>
      </c>
      <c r="N64" s="63">
        <v>158823.45000000001</v>
      </c>
      <c r="O64" s="64">
        <f>IF(M64="","",N64+M64)</f>
        <v>1058823</v>
      </c>
      <c r="P64" s="25">
        <v>0.5</v>
      </c>
      <c r="Q64" s="24">
        <v>80</v>
      </c>
      <c r="R64" s="65">
        <v>39.5</v>
      </c>
      <c r="S64" s="24">
        <v>35</v>
      </c>
      <c r="T64" s="65">
        <v>31</v>
      </c>
      <c r="U64" s="26">
        <v>115</v>
      </c>
      <c r="V64" s="65">
        <v>70.5</v>
      </c>
      <c r="W64" s="25">
        <v>0.61299999999999999</v>
      </c>
    </row>
    <row r="65" spans="1:28" ht="92.25" customHeight="1">
      <c r="A65" s="1">
        <v>61</v>
      </c>
      <c r="B65" s="1" t="s">
        <v>265</v>
      </c>
      <c r="C65" s="16" t="s">
        <v>361</v>
      </c>
      <c r="D65" s="1" t="s">
        <v>266</v>
      </c>
      <c r="E65" s="1" t="s">
        <v>267</v>
      </c>
      <c r="F65" s="1" t="s">
        <v>25</v>
      </c>
      <c r="G65" s="1" t="s">
        <v>136</v>
      </c>
      <c r="H65" s="1" t="s">
        <v>268</v>
      </c>
      <c r="I65" s="1" t="s">
        <v>269</v>
      </c>
      <c r="J65" s="1" t="s">
        <v>270</v>
      </c>
      <c r="K65" s="2">
        <v>2416950</v>
      </c>
      <c r="L65" s="2">
        <v>1965000</v>
      </c>
      <c r="M65" s="2">
        <v>764974.5</v>
      </c>
      <c r="N65" s="2">
        <v>134995.5</v>
      </c>
      <c r="O65" s="2">
        <v>899970</v>
      </c>
      <c r="P65" s="3">
        <v>0.45800000000000002</v>
      </c>
      <c r="Q65" s="2">
        <v>80</v>
      </c>
      <c r="R65" s="2">
        <v>42.5</v>
      </c>
      <c r="S65" s="2">
        <v>35</v>
      </c>
      <c r="T65" s="2">
        <v>27.5</v>
      </c>
      <c r="U65" s="2">
        <v>115</v>
      </c>
      <c r="V65" s="4">
        <v>70</v>
      </c>
      <c r="W65" s="3">
        <v>0.60869565217391308</v>
      </c>
    </row>
    <row r="66" spans="1:28" s="17" customFormat="1" ht="120" customHeight="1">
      <c r="A66" s="57">
        <v>62</v>
      </c>
      <c r="B66" s="49" t="s">
        <v>376</v>
      </c>
      <c r="C66" s="47" t="s">
        <v>362</v>
      </c>
      <c r="D66" s="49" t="s">
        <v>292</v>
      </c>
      <c r="E66" s="49" t="s">
        <v>293</v>
      </c>
      <c r="F66" s="67" t="s">
        <v>25</v>
      </c>
      <c r="G66" s="49" t="s">
        <v>80</v>
      </c>
      <c r="H66" s="49" t="s">
        <v>297</v>
      </c>
      <c r="I66" s="49" t="s">
        <v>80</v>
      </c>
      <c r="J66" s="49" t="s">
        <v>297</v>
      </c>
      <c r="K66" s="24">
        <v>4049061.6</v>
      </c>
      <c r="L66" s="24">
        <v>2991920</v>
      </c>
      <c r="M66" s="24">
        <v>899760.11</v>
      </c>
      <c r="N66" s="24">
        <v>158781.20000000001</v>
      </c>
      <c r="O66" s="24">
        <v>1058541.3</v>
      </c>
      <c r="P66" s="25">
        <v>0.35380000467926953</v>
      </c>
      <c r="Q66" s="24">
        <v>80</v>
      </c>
      <c r="R66" s="26">
        <v>48.5</v>
      </c>
      <c r="S66" s="24">
        <v>35</v>
      </c>
      <c r="T66" s="26">
        <v>21.5</v>
      </c>
      <c r="U66" s="26">
        <v>115</v>
      </c>
      <c r="V66" s="27">
        <v>70</v>
      </c>
      <c r="W66" s="25">
        <v>0.60870000000000002</v>
      </c>
    </row>
    <row r="67" spans="1:28" ht="90" customHeight="1">
      <c r="A67" s="1">
        <v>63</v>
      </c>
      <c r="B67" s="1" t="s">
        <v>271</v>
      </c>
      <c r="C67" s="16" t="s">
        <v>363</v>
      </c>
      <c r="D67" s="1" t="s">
        <v>272</v>
      </c>
      <c r="E67" s="1" t="s">
        <v>273</v>
      </c>
      <c r="F67" s="1" t="s">
        <v>79</v>
      </c>
      <c r="G67" s="1" t="s">
        <v>122</v>
      </c>
      <c r="H67" s="1" t="s">
        <v>123</v>
      </c>
      <c r="I67" s="1" t="s">
        <v>122</v>
      </c>
      <c r="J67" s="1" t="s">
        <v>123</v>
      </c>
      <c r="K67" s="2">
        <v>2583000</v>
      </c>
      <c r="L67" s="2">
        <v>2100000</v>
      </c>
      <c r="M67" s="2">
        <v>892500</v>
      </c>
      <c r="N67" s="2">
        <v>157500</v>
      </c>
      <c r="O67" s="2">
        <v>1050000</v>
      </c>
      <c r="P67" s="3">
        <v>0.5</v>
      </c>
      <c r="Q67" s="2">
        <v>80</v>
      </c>
      <c r="R67" s="2">
        <v>42</v>
      </c>
      <c r="S67" s="2">
        <v>35</v>
      </c>
      <c r="T67" s="2">
        <v>27.5</v>
      </c>
      <c r="U67" s="2">
        <v>115</v>
      </c>
      <c r="V67" s="4">
        <v>69.5</v>
      </c>
      <c r="W67" s="3">
        <v>0.60434782608695647</v>
      </c>
    </row>
    <row r="68" spans="1:28" ht="84" customHeight="1">
      <c r="A68" s="1">
        <v>64</v>
      </c>
      <c r="B68" s="31" t="s">
        <v>274</v>
      </c>
      <c r="C68" s="41" t="s">
        <v>364</v>
      </c>
      <c r="D68" s="31" t="s">
        <v>275</v>
      </c>
      <c r="E68" s="31" t="s">
        <v>276</v>
      </c>
      <c r="F68" s="31" t="s">
        <v>25</v>
      </c>
      <c r="G68" s="31" t="s">
        <v>109</v>
      </c>
      <c r="H68" s="31" t="s">
        <v>277</v>
      </c>
      <c r="I68" s="31" t="s">
        <v>26</v>
      </c>
      <c r="J68" s="31" t="s">
        <v>27</v>
      </c>
      <c r="K68" s="68">
        <v>1824000</v>
      </c>
      <c r="L68" s="68">
        <v>1482926.83</v>
      </c>
      <c r="M68" s="68">
        <v>630243.91</v>
      </c>
      <c r="N68" s="68">
        <v>111219.51</v>
      </c>
      <c r="O68" s="68">
        <v>741463.42</v>
      </c>
      <c r="P68" s="69">
        <v>0.50000000337171058</v>
      </c>
      <c r="Q68" s="68">
        <v>80</v>
      </c>
      <c r="R68" s="68">
        <v>42</v>
      </c>
      <c r="S68" s="68">
        <v>35</v>
      </c>
      <c r="T68" s="68">
        <v>27.5</v>
      </c>
      <c r="U68" s="68">
        <v>115</v>
      </c>
      <c r="V68" s="70">
        <v>69.5</v>
      </c>
      <c r="W68" s="69">
        <v>0.60434782608695647</v>
      </c>
    </row>
    <row r="69" spans="1:28" s="17" customFormat="1" ht="106.5" customHeight="1">
      <c r="A69" s="57">
        <v>65</v>
      </c>
      <c r="B69" s="38" t="s">
        <v>377</v>
      </c>
      <c r="C69" s="47" t="s">
        <v>365</v>
      </c>
      <c r="D69" s="48" t="s">
        <v>290</v>
      </c>
      <c r="E69" s="57" t="s">
        <v>291</v>
      </c>
      <c r="F69" s="59" t="s">
        <v>25</v>
      </c>
      <c r="G69" s="49" t="s">
        <v>47</v>
      </c>
      <c r="H69" s="38" t="s">
        <v>251</v>
      </c>
      <c r="I69" s="49" t="s">
        <v>47</v>
      </c>
      <c r="J69" s="38" t="s">
        <v>251</v>
      </c>
      <c r="K69" s="24">
        <v>2861841</v>
      </c>
      <c r="L69" s="24">
        <v>2326700</v>
      </c>
      <c r="M69" s="24">
        <v>889962.75</v>
      </c>
      <c r="N69" s="24">
        <v>157052.25</v>
      </c>
      <c r="O69" s="24">
        <v>1047015</v>
      </c>
      <c r="P69" s="25">
        <v>0.45</v>
      </c>
      <c r="Q69" s="24">
        <v>80</v>
      </c>
      <c r="R69" s="26">
        <v>45.5</v>
      </c>
      <c r="S69" s="24">
        <v>35</v>
      </c>
      <c r="T69" s="26">
        <v>23.5</v>
      </c>
      <c r="U69" s="26">
        <v>115</v>
      </c>
      <c r="V69" s="27">
        <v>69</v>
      </c>
      <c r="W69" s="25">
        <v>0.6</v>
      </c>
      <c r="X69" s="39"/>
      <c r="Y69" s="28"/>
      <c r="Z69" s="28"/>
      <c r="AA69" s="28"/>
      <c r="AB69" s="39"/>
    </row>
    <row r="70" spans="1:28" s="51" customFormat="1" ht="33.75" customHeight="1">
      <c r="A70" s="78" t="s">
        <v>280</v>
      </c>
      <c r="B70" s="78"/>
      <c r="C70" s="78"/>
      <c r="D70" s="78"/>
      <c r="E70" s="78"/>
      <c r="F70" s="78"/>
      <c r="G70" s="78"/>
      <c r="H70" s="78"/>
      <c r="I70" s="78"/>
      <c r="J70" s="78"/>
      <c r="K70" s="53">
        <f>SUM(K5:K69)</f>
        <v>158493354.34999999</v>
      </c>
      <c r="L70" s="53">
        <f>SUM(L5:L69)</f>
        <v>125498556.93000001</v>
      </c>
      <c r="M70" s="53">
        <f>SUM(M5:M69)</f>
        <v>42701764.54999999</v>
      </c>
      <c r="N70" s="53">
        <f>SUM(N5:N69)</f>
        <v>7535605.5599999996</v>
      </c>
      <c r="O70" s="53">
        <f>SUM(O5:O69)</f>
        <v>50237370.030000001</v>
      </c>
      <c r="P70" s="52"/>
      <c r="Q70" s="42"/>
      <c r="R70" s="43"/>
      <c r="S70" s="42"/>
      <c r="T70" s="43"/>
      <c r="U70" s="43"/>
      <c r="V70" s="44"/>
      <c r="W70" s="46"/>
      <c r="X70" s="50"/>
      <c r="AB70" s="50"/>
    </row>
    <row r="71" spans="1:28" s="45" customFormat="1" ht="32.25" customHeight="1">
      <c r="K71" s="71"/>
      <c r="L71" s="71"/>
    </row>
    <row r="72" spans="1:28" ht="17.25" customHeight="1">
      <c r="A72" s="32"/>
      <c r="B72" s="32"/>
      <c r="C72" s="37"/>
      <c r="D72" s="37"/>
      <c r="E72" s="37"/>
      <c r="F72" s="32"/>
      <c r="G72" s="32"/>
      <c r="H72" s="32"/>
      <c r="I72" s="32"/>
      <c r="J72" s="32"/>
      <c r="K72" s="33"/>
      <c r="L72" s="33"/>
      <c r="M72" s="33"/>
      <c r="N72" s="33"/>
      <c r="O72" s="33"/>
      <c r="P72" s="40"/>
      <c r="Q72" s="40"/>
      <c r="R72" s="40"/>
      <c r="S72" s="40"/>
      <c r="T72" s="40"/>
      <c r="W72" s="40"/>
    </row>
    <row r="73" spans="1:28" ht="30" hidden="1" customHeight="1">
      <c r="A73" s="8"/>
      <c r="B73" s="8"/>
      <c r="C73" s="34"/>
      <c r="D73" s="34"/>
      <c r="E73" s="34"/>
      <c r="F73" s="8"/>
      <c r="G73" s="8"/>
      <c r="H73" s="8"/>
      <c r="I73" s="8"/>
      <c r="J73" s="8"/>
      <c r="K73" s="9"/>
      <c r="L73" s="9"/>
      <c r="M73" s="10"/>
      <c r="N73" s="9"/>
      <c r="O73" s="9"/>
      <c r="W73" s="40"/>
    </row>
    <row r="74" spans="1:28" ht="25.5" customHeight="1">
      <c r="B74" s="18"/>
      <c r="C74" s="35" t="s">
        <v>366</v>
      </c>
      <c r="D74" s="35"/>
      <c r="E74" s="36"/>
    </row>
    <row r="75" spans="1:28" ht="20.25">
      <c r="B75" s="20"/>
      <c r="C75" s="19"/>
      <c r="D75" s="19"/>
      <c r="E75" s="19"/>
    </row>
    <row r="76" spans="1:28" ht="60.75" customHeight="1">
      <c r="B76" s="74" t="s">
        <v>388</v>
      </c>
      <c r="C76" s="74"/>
      <c r="D76" s="74"/>
      <c r="E76" s="74"/>
      <c r="H76" s="74" t="s">
        <v>390</v>
      </c>
      <c r="I76" s="74"/>
      <c r="J76" s="74"/>
      <c r="K76" s="74"/>
    </row>
    <row r="77" spans="1:28" ht="23.25" customHeight="1">
      <c r="B77" s="82"/>
      <c r="C77" s="82"/>
      <c r="D77" s="21" t="s">
        <v>278</v>
      </c>
      <c r="E77" s="21" t="s">
        <v>279</v>
      </c>
      <c r="H77" s="85"/>
      <c r="I77" s="86"/>
      <c r="J77" s="30" t="s">
        <v>278</v>
      </c>
      <c r="K77" s="30" t="s">
        <v>279</v>
      </c>
    </row>
    <row r="78" spans="1:28" ht="45" customHeight="1">
      <c r="B78" s="74" t="s">
        <v>380</v>
      </c>
      <c r="C78" s="74"/>
      <c r="D78" s="22">
        <v>5000000</v>
      </c>
      <c r="E78" s="22">
        <f>D78*D81</f>
        <v>21333500</v>
      </c>
      <c r="H78" s="75" t="s">
        <v>381</v>
      </c>
      <c r="I78" s="76"/>
      <c r="J78" s="22">
        <v>170189153</v>
      </c>
      <c r="K78" s="22">
        <f>J78*J83</f>
        <v>726146059.10510004</v>
      </c>
    </row>
    <row r="79" spans="1:28" ht="65.25" customHeight="1">
      <c r="B79" s="74" t="s">
        <v>385</v>
      </c>
      <c r="C79" s="74"/>
      <c r="D79" s="22">
        <f>E79/D81</f>
        <v>7326611.0155389402</v>
      </c>
      <c r="E79" s="22">
        <v>31260451.219999999</v>
      </c>
      <c r="H79" s="75" t="s">
        <v>382</v>
      </c>
      <c r="I79" s="76"/>
      <c r="J79" s="22">
        <f>K79/J83</f>
        <v>151676571.49787891</v>
      </c>
      <c r="K79" s="22">
        <v>647158427.61000001</v>
      </c>
      <c r="M79" s="56"/>
    </row>
    <row r="80" spans="1:28" ht="64.5" customHeight="1">
      <c r="B80" s="83" t="s">
        <v>378</v>
      </c>
      <c r="C80" s="84"/>
      <c r="D80" s="22">
        <f>E80/D81</f>
        <v>1566732.5239646565</v>
      </c>
      <c r="E80" s="22">
        <v>6684777.6600000001</v>
      </c>
      <c r="H80" s="75" t="s">
        <v>379</v>
      </c>
      <c r="I80" s="76"/>
      <c r="J80" s="22">
        <v>10000000</v>
      </c>
      <c r="K80" s="22">
        <f>J80*J83</f>
        <v>42667000</v>
      </c>
      <c r="L80" s="29"/>
    </row>
    <row r="81" spans="2:12" ht="133.5" customHeight="1">
      <c r="B81" s="74" t="s">
        <v>389</v>
      </c>
      <c r="C81" s="74"/>
      <c r="D81" s="87">
        <v>4.2667000000000002</v>
      </c>
      <c r="E81" s="87"/>
      <c r="H81" s="75" t="s">
        <v>383</v>
      </c>
      <c r="I81" s="76"/>
      <c r="J81" s="22">
        <f>K81/J83</f>
        <v>4912105.559331567</v>
      </c>
      <c r="K81" s="22">
        <v>20958480.789999999</v>
      </c>
      <c r="L81" s="29"/>
    </row>
    <row r="82" spans="2:12" ht="127.5" customHeight="1">
      <c r="H82" s="75" t="s">
        <v>384</v>
      </c>
      <c r="I82" s="76"/>
      <c r="J82" s="22">
        <f>K82/J83</f>
        <v>3345373.035366911</v>
      </c>
      <c r="K82" s="22">
        <f>K81-E80</f>
        <v>14273703.129999999</v>
      </c>
    </row>
    <row r="83" spans="2:12" ht="61.5" customHeight="1">
      <c r="H83" s="75" t="s">
        <v>389</v>
      </c>
      <c r="I83" s="76"/>
      <c r="J83" s="87">
        <v>4.2667000000000002</v>
      </c>
      <c r="K83" s="87"/>
    </row>
    <row r="84" spans="2:12" ht="54" customHeight="1">
      <c r="B84" s="79"/>
      <c r="C84" s="79"/>
      <c r="D84" s="77"/>
      <c r="E84" s="77"/>
      <c r="G84" s="29"/>
    </row>
    <row r="85" spans="2:12" ht="84" customHeight="1">
      <c r="B85" s="79"/>
      <c r="C85" s="79"/>
      <c r="D85" s="54"/>
      <c r="E85" s="55"/>
    </row>
    <row r="86" spans="2:12" ht="72.75" customHeight="1">
      <c r="B86" s="79"/>
      <c r="C86" s="79"/>
      <c r="D86" s="54"/>
      <c r="E86" s="55"/>
    </row>
    <row r="87" spans="2:12" ht="54" customHeight="1">
      <c r="B87" s="79"/>
      <c r="C87" s="79"/>
      <c r="D87" s="77"/>
      <c r="E87" s="77"/>
    </row>
  </sheetData>
  <autoFilter ref="A4:AA70">
    <filterColumn colId="1"/>
  </autoFilter>
  <mergeCells count="26">
    <mergeCell ref="D84:E84"/>
    <mergeCell ref="A70:J70"/>
    <mergeCell ref="D87:E87"/>
    <mergeCell ref="B86:C86"/>
    <mergeCell ref="A3:AA3"/>
    <mergeCell ref="B76:E76"/>
    <mergeCell ref="B77:C77"/>
    <mergeCell ref="B78:C78"/>
    <mergeCell ref="B80:C80"/>
    <mergeCell ref="B84:C84"/>
    <mergeCell ref="B85:C85"/>
    <mergeCell ref="B87:C87"/>
    <mergeCell ref="J83:K83"/>
    <mergeCell ref="B79:C79"/>
    <mergeCell ref="H76:K76"/>
    <mergeCell ref="H77:I77"/>
    <mergeCell ref="H83:I83"/>
    <mergeCell ref="H78:I78"/>
    <mergeCell ref="H79:I79"/>
    <mergeCell ref="H80:I80"/>
    <mergeCell ref="H81:I81"/>
    <mergeCell ref="T1:W1"/>
    <mergeCell ref="T2:W2"/>
    <mergeCell ref="B81:C81"/>
    <mergeCell ref="D81:E81"/>
    <mergeCell ref="H82:I82"/>
  </mergeCells>
  <conditionalFormatting sqref="G64:O64">
    <cfRule type="expression" dxfId="3" priority="1">
      <formula>IF(#REF!="",1)</formula>
    </cfRule>
    <cfRule type="expression" dxfId="2" priority="2">
      <formula>IF(#REF!="",1)</formula>
    </cfRule>
    <cfRule type="expression" dxfId="1" priority="3">
      <formula>IF(#REF!="",1)</formula>
    </cfRule>
    <cfRule type="expression" dxfId="0" priority="4">
      <formula>IF($I$4="",1)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landscape" r:id="rId1"/>
  <rowBreaks count="4" manualBreakCount="4">
    <brk id="21" max="22" man="1"/>
    <brk id="38" max="22" man="1"/>
    <brk id="54" max="22" man="1"/>
    <brk id="6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2013-06-13T10:33:02Z</dcterms:modified>
</cp:coreProperties>
</file>