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060" windowHeight="11445"/>
  </bookViews>
  <sheets>
    <sheet name="Arkusz1" sheetId="1" r:id="rId1"/>
    <sheet name="Arkusz3" sheetId="3" r:id="rId2"/>
  </sheets>
  <definedNames>
    <definedName name="_xlnm._FilterDatabase" localSheetId="0" hidden="1">Arkusz1!$A$2:$V$152</definedName>
    <definedName name="_xlnm.Print_Area" localSheetId="0">Arkusz1!$A$1:$V$153</definedName>
    <definedName name="_xlnm.Print_Titles" localSheetId="0">Arkusz1!$2:$2</definedName>
  </definedNames>
  <calcPr calcId="125725"/>
</workbook>
</file>

<file path=xl/calcChain.xml><?xml version="1.0" encoding="utf-8"?>
<calcChain xmlns="http://schemas.openxmlformats.org/spreadsheetml/2006/main">
  <c r="F144" i="1"/>
  <c r="F143"/>
  <c r="G144"/>
  <c r="G142"/>
  <c r="P149" l="1"/>
  <c r="N145"/>
  <c r="N148"/>
  <c r="N147"/>
  <c r="P87" l="1"/>
  <c r="N138"/>
  <c r="O138"/>
  <c r="Q138"/>
  <c r="R138"/>
  <c r="M138"/>
  <c r="N85"/>
  <c r="O85"/>
  <c r="Q85"/>
  <c r="R85"/>
  <c r="M85"/>
  <c r="N149"/>
  <c r="P142" l="1"/>
  <c r="N150" l="1"/>
  <c r="N146"/>
  <c r="N143"/>
  <c r="P3" l="1"/>
  <c r="P4" s="1"/>
  <c r="P5" s="1"/>
  <c r="P6" s="1"/>
  <c r="P7" s="1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l="1"/>
  <c r="P22" s="1"/>
  <c r="P23" s="1"/>
  <c r="P24" s="1"/>
  <c r="P25" s="1"/>
  <c r="P26" s="1"/>
  <c r="P27" l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l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P84" s="1"/>
  <c r="P88" l="1"/>
  <c r="P89" s="1"/>
  <c r="P90" s="1"/>
  <c r="P91" s="1"/>
  <c r="P92" s="1"/>
  <c r="P93" s="1"/>
  <c r="P94" s="1"/>
  <c r="P95" s="1"/>
  <c r="P96" s="1"/>
  <c r="P97" s="1"/>
  <c r="P98" s="1"/>
  <c r="P99" s="1"/>
  <c r="P100" s="1"/>
  <c r="P101" s="1"/>
  <c r="P102" s="1"/>
  <c r="P103" s="1"/>
  <c r="P104" s="1"/>
  <c r="P105" s="1"/>
  <c r="P106" s="1"/>
  <c r="P107" s="1"/>
  <c r="P108" s="1"/>
  <c r="P109" s="1"/>
  <c r="P110" s="1"/>
  <c r="P111" s="1"/>
  <c r="P112" s="1"/>
  <c r="P113" s="1"/>
  <c r="P114" s="1"/>
  <c r="P115" s="1"/>
  <c r="P116" s="1"/>
  <c r="P117" s="1"/>
  <c r="P118" s="1"/>
  <c r="P119" s="1"/>
  <c r="P120" s="1"/>
  <c r="P121" s="1"/>
  <c r="P122" s="1"/>
  <c r="P123" s="1"/>
  <c r="P124" s="1"/>
  <c r="P125" s="1"/>
  <c r="P126" s="1"/>
  <c r="P127" s="1"/>
  <c r="P128" s="1"/>
  <c r="P129" s="1"/>
  <c r="P130" s="1"/>
  <c r="P131" s="1"/>
  <c r="P132" s="1"/>
  <c r="P133" s="1"/>
  <c r="P134" s="1"/>
  <c r="P135" s="1"/>
  <c r="P136" s="1"/>
  <c r="P137" s="1"/>
  <c r="P138" s="1"/>
  <c r="P85"/>
</calcChain>
</file>

<file path=xl/sharedStrings.xml><?xml version="1.0" encoding="utf-8"?>
<sst xmlns="http://schemas.openxmlformats.org/spreadsheetml/2006/main" count="1377" uniqueCount="557">
  <si>
    <t>L.P.</t>
  </si>
  <si>
    <t xml:space="preserve">Nr rejestracyjny </t>
  </si>
  <si>
    <t>Nr kancelaryjny</t>
  </si>
  <si>
    <t>Wnioskodawca/Beneficjent</t>
  </si>
  <si>
    <t>Tytuł Wniosku</t>
  </si>
  <si>
    <t>Miejsce realizacji projektu (Powiat)</t>
  </si>
  <si>
    <t>Miejsce realizacji projektu (Miejscowość)</t>
  </si>
  <si>
    <t>Całkowita Wartość Projektu w PLN</t>
  </si>
  <si>
    <t>Koszty kwalifikowalne w PLN</t>
  </si>
  <si>
    <t>Wnioskowana kwota z EFRR w PLN</t>
  </si>
  <si>
    <t>Suma średnich oceny strategiczej i merytorycznej</t>
  </si>
  <si>
    <t>Warszawa</t>
  </si>
  <si>
    <t>Powiat m. st. Warszawa</t>
  </si>
  <si>
    <t>PLN</t>
  </si>
  <si>
    <t>EURO</t>
  </si>
  <si>
    <t>Siedziba Wnioskodawcy (Powiat)</t>
  </si>
  <si>
    <t>Siedziba Wnioskodawcy (Miejscowość)</t>
  </si>
  <si>
    <t>Kwota EFRR + budżetu państwa w PLN</t>
  </si>
  <si>
    <t>Procent środków UE i budżetu państwa w wydatkach kwalifikowanych</t>
  </si>
  <si>
    <t>Powiat siedlecki</t>
  </si>
  <si>
    <t>Mokobody</t>
  </si>
  <si>
    <t>Powiat pruszkowski</t>
  </si>
  <si>
    <t>Michałowice</t>
  </si>
  <si>
    <t>Powiat radomski</t>
  </si>
  <si>
    <t>Procent maksymalnej liczby punktów możliwych do zdobycia</t>
  </si>
  <si>
    <t>Kateg. interw.</t>
  </si>
  <si>
    <t>Wnioskowana kwota z EFRR w PLN  (narastająco)</t>
  </si>
  <si>
    <t>Kwota z budżetu państwa (nie zawsze wystąpi)</t>
  </si>
  <si>
    <t>Data złożenia wniosku</t>
  </si>
  <si>
    <t>Beneficjent, który złożył więcej niż jeden wniosek</t>
  </si>
  <si>
    <t>nie</t>
  </si>
  <si>
    <t>Powiat wołomiński</t>
  </si>
  <si>
    <t>Powiat warszawski zachodni</t>
  </si>
  <si>
    <t>09</t>
  </si>
  <si>
    <t>05</t>
  </si>
  <si>
    <t>KML SOLUTIONS SPÓŁKA Z OGRANICZONĄ ODPOWIEDZIALNOŚCIĄ</t>
  </si>
  <si>
    <t>32/12</t>
  </si>
  <si>
    <t>Wystawiennictwo na targach szansą na wzrost sprzedaży w przedsiębiorstwie KML SOLUTIONS SPÓŁKA Z OGRANICZONĄ ODPOWIEDZIALNOŚCIĄ</t>
  </si>
  <si>
    <t>121/12</t>
  </si>
  <si>
    <t>UNIPOLCOM SPÓŁKA AKCYJNA</t>
  </si>
  <si>
    <t>Rozwój i wzrost konkurencyjności firmy Unipolcom S.A. dzięki udziałowi w międzynarodowych targach i zagranicznych misjach gospodarczych</t>
  </si>
  <si>
    <t>171/12</t>
  </si>
  <si>
    <t>JAKRA Corporation Sp. z o.o.</t>
  </si>
  <si>
    <t>Zwiększenie konkurencyjności przedsiębiorstwa JAKRA poprzez zintensyfikowanie działań promocyjnych i uczestnictwo w targach i misjach gospodarczych</t>
  </si>
  <si>
    <t>204/12</t>
  </si>
  <si>
    <t>BALTON Spółka z ograniczoną odpowiedzialnością</t>
  </si>
  <si>
    <t>Prezentacja nowości produktowych firmy Balton Sp. z o.o. na międzynarodowych targach medycznych i w czasie zagranicznych misji gospodarczych</t>
  </si>
  <si>
    <t>5 stycznia 2012</t>
  </si>
  <si>
    <t>10 stycznia 2012</t>
  </si>
  <si>
    <t>13 stycznia 2012</t>
  </si>
  <si>
    <t>16 stycznia 2012</t>
  </si>
  <si>
    <t>Płochocin</t>
  </si>
  <si>
    <t>17 stycznia 2012</t>
  </si>
  <si>
    <t>222/12</t>
  </si>
  <si>
    <t>Jan Joński INVENTOR</t>
  </si>
  <si>
    <t>„Promocja marketingowa nowych innowacyjnych maszyn i urządzeń do zbioru, rozdrabniania i spalania zdrewniałych biomas, planowanych do wdrożenia przez firmę INVENTOR”</t>
  </si>
  <si>
    <t>Powiat siedlecki 
Powiat łosicki</t>
  </si>
  <si>
    <t>Mokobody 
Łosice</t>
  </si>
  <si>
    <t>210/12</t>
  </si>
  <si>
    <t>AROMA TREND SP. Z O.O. SP.K.</t>
  </si>
  <si>
    <t>AROMA TREND LIDEREM KOSMETYKI SOLARYJNEJ</t>
  </si>
  <si>
    <t>155/12</t>
  </si>
  <si>
    <t>APX TECHNOLOGIE SPÓŁKA Z OGRANICZONĄ ODPOWIEDZIALNOŚCIĄ</t>
  </si>
  <si>
    <t>Opacz</t>
  </si>
  <si>
    <t>213/12</t>
  </si>
  <si>
    <t>INSTALEXPORT MARYSIN WAWERSKI SPÓŁKA Z OGRANICZONĄ ODPOWIEDZIALNOŚCIĄ</t>
  </si>
  <si>
    <t>Uczestnictwo w targach i misjach gospodarczych szansą na rozwój i zdobycie nowych rynków</t>
  </si>
  <si>
    <t>201/12</t>
  </si>
  <si>
    <t>Rozwój i wzrost konkurencyjnosci firmy Dorum Art poprzez promocję firmy i regionu Mazowsza</t>
  </si>
  <si>
    <t>20 stycznia 2012</t>
  </si>
  <si>
    <t>234/12</t>
  </si>
  <si>
    <t>KRATKI.PL MAREK BAL</t>
  </si>
  <si>
    <t>Promocja terenu Mazowsza, jego walorów gospodarczych i turystycznych oraz innowacyjnych produktów firmy KRATKI.PL podczas targów na rynku krajowym i międzynarodowym.</t>
  </si>
  <si>
    <t>Wsola</t>
  </si>
  <si>
    <t>23 stycznia 2012</t>
  </si>
  <si>
    <t>265/12</t>
  </si>
  <si>
    <t>Bart B. Wojciechowska P. Pietruszyński Spółka Jawna</t>
  </si>
  <si>
    <t>Zwiększenie wydajności sprzedaży nowych produktów spółki BART oraz promocja regionu Mazowsza poprzez udział w targach i misjach gospodarczych</t>
  </si>
  <si>
    <t>Słupno</t>
  </si>
  <si>
    <t>273/12</t>
  </si>
  <si>
    <t>InfoSEB Sp. z o.o.</t>
  </si>
  <si>
    <t>Podniesienie atrakcyjności i konkurencyjności inwestycyjnej Mazowsza poprzez udział firmy InfoSEB sp. z o.o. w targach krajowych i zagranicznych.</t>
  </si>
  <si>
    <t>282/12</t>
  </si>
  <si>
    <t>Finplast Spółka z ograniczoną odpowiedzialnością</t>
  </si>
  <si>
    <t>"Promocja mazowieckiej firmy Finplast na międzynarodowych targach branżowych"</t>
  </si>
  <si>
    <t>270/12</t>
  </si>
  <si>
    <t>AB Industry S.A.</t>
  </si>
  <si>
    <t>Promocja gospodarcza AB Industry S.A.</t>
  </si>
  <si>
    <t>Ożarów Mazowiecki</t>
  </si>
  <si>
    <t>287/12</t>
  </si>
  <si>
    <t>Coffee Service Spółka z ograniczoną odpowiedzialnością</t>
  </si>
  <si>
    <t>24 stycznia 2012</t>
  </si>
  <si>
    <t>25 stycznia 2012</t>
  </si>
  <si>
    <t>252/12</t>
  </si>
  <si>
    <t>Udział firmy ITA Sp. z o.o. w imprezie targowo - wystawienniczej DREMA 2012 w Poznaniu szansą na rozwój przedsiębiorstwa</t>
  </si>
  <si>
    <t>Powiat żyrardowski</t>
  </si>
  <si>
    <t>Krze Duże</t>
  </si>
  <si>
    <t>309/12</t>
  </si>
  <si>
    <t>GLOBAL BIZNES Elżbieta Zięcik</t>
  </si>
  <si>
    <t>Wzrost konkurencyjności firmy GLOBAL BIZNES poprzez promocję Mazowsza i przedsiębiorstwa na targach i misjach gospodarczych</t>
  </si>
  <si>
    <t>26 stycznia 2012</t>
  </si>
  <si>
    <t>323/12</t>
  </si>
  <si>
    <t>Q4Y Spółka Akcyjna</t>
  </si>
  <si>
    <t>Uczestnictwo w targach i misjach gospodarczych Q4Y SA szansą na wzrost konkurencyjności firmy i rozszerzenie jej rynków zbytu.</t>
  </si>
  <si>
    <t>Urzut</t>
  </si>
  <si>
    <t>30 stycznia 2012</t>
  </si>
  <si>
    <t>335/12</t>
  </si>
  <si>
    <t>"INFLUENCE" SPÓŁKA Z OGRANICZONĄ ODPOWIEDZIALNOŚCIĄ</t>
  </si>
  <si>
    <t>Podniesienie konkurencyjności przedsiębiorstwa Influence sp. z o.o. na rynku międzynarodowym poprzez promocję marki „L•Alix Collections" za granicą</t>
  </si>
  <si>
    <t>311/12</t>
  </si>
  <si>
    <t>„MC DIAM” SPÓŁKA Z OGRANICZONĄ ODPOWIEDZIALNOŚCIĄ</t>
  </si>
  <si>
    <t>348/12</t>
  </si>
  <si>
    <t>DARIUSZ PERZYNA ALTRAM</t>
  </si>
  <si>
    <t>Promocja firmy Altram na rynkach międzynarodowych.</t>
  </si>
  <si>
    <t>31 stycznia 2012</t>
  </si>
  <si>
    <t>350/12</t>
  </si>
  <si>
    <t>KONSMETAL S.A.</t>
  </si>
  <si>
    <t>Promocja nowości produktowych i rozwój firmy Konsmetal S.A. poprzez udział w targach i misjach gospodarczych</t>
  </si>
  <si>
    <t>1 lutego 2012</t>
  </si>
  <si>
    <t>390/12</t>
  </si>
  <si>
    <t>383/12</t>
  </si>
  <si>
    <t>Fabryka Aparatury Rentgenowskiej i Urządzeń Medycznych „FARUM” Spółka Akcyjna</t>
  </si>
  <si>
    <t>Podniesienie konkurencyjności firmy FARUM SA poprzez udział w targach i misjach gospodarczych</t>
  </si>
  <si>
    <t>2 lutego 2012</t>
  </si>
  <si>
    <t>395/12</t>
  </si>
  <si>
    <t>Przemysłowy Instytut Automatyki i Pomiarów PIAP</t>
  </si>
  <si>
    <t>Uczestnictwo PIAP w targach w charakterze wystawcy szansą na wzrost konkurencyjności i sprzedaży jego produktów oraz rozszerzenie rynków zbytu</t>
  </si>
  <si>
    <t>412/12</t>
  </si>
  <si>
    <t>Nowa Wieś Komorów</t>
  </si>
  <si>
    <t>"ITA" Spółka z ograniczoną odpowiedzialnością</t>
  </si>
  <si>
    <t>Udział w czterech imprezach targowo - wystawienniczych szansą na rozwój i wzrost przychodów ze sprzedaży firmy 
"MC DIAM" Sp. z o. o.</t>
  </si>
  <si>
    <t>Zwiększenie sprzedaży firmy Coffee Service Sp. z o.o. poprzez udział w imprezach targowo - wystawienniczych w Polsce i za granicą.</t>
  </si>
  <si>
    <t>Maksymalna suma średnich oceny strategiczej i merytorycznej</t>
  </si>
  <si>
    <t>272/12</t>
  </si>
  <si>
    <t>„Pro Regio” Witold Sartorius</t>
  </si>
  <si>
    <t>Wzrost konkurencyjności firmy Pro Regio poprzez uczestnictwo w targach międzynarodowych ITB 2012</t>
  </si>
  <si>
    <t>Powiat makowski</t>
  </si>
  <si>
    <t>Magnuszew Duży</t>
  </si>
  <si>
    <t>Szelków</t>
  </si>
  <si>
    <t>411/12</t>
  </si>
  <si>
    <t>MELLONGAMES S.A.</t>
  </si>
  <si>
    <t>Rozwój oraz wzrost konkurencyjności firmy poprzez udział w zagranicznych targach i misjach gospodarczych</t>
  </si>
  <si>
    <t>3 lutego 2012</t>
  </si>
  <si>
    <t>409/12</t>
  </si>
  <si>
    <t>Delta Optical G. Matosek H. Matosek Spółka Jawna</t>
  </si>
  <si>
    <t>„Wzrost konkurencyjności spółki Delta Optical poprzez aktywne działania promocyjno-marketingowe w latach 2012-2013”.</t>
  </si>
  <si>
    <t>Powiat miński</t>
  </si>
  <si>
    <t>Nowe Osiny</t>
  </si>
  <si>
    <t>6 lutego 2012</t>
  </si>
  <si>
    <t>398/12</t>
  </si>
  <si>
    <t>Bogusława Wiewiórowska-Paradowska, Irena Wiewiórowska prowadzące działalność gospodarczą w formie spółki cywilnej pod nazwą AGENCJA REKLAMOWA "MEDIUM" S.C.</t>
  </si>
  <si>
    <t>Udział w imprezach targowo-wystawienniczych oraz zagranicznych misjach gospodarczych Agencji Reklamowej Medium s.c.</t>
  </si>
  <si>
    <t>434/12</t>
  </si>
  <si>
    <t>PaKaSOFT spółka z ograniczoną odpowiedzialnością</t>
  </si>
  <si>
    <t>Wzrost atrakcyjności oraz konkurencyjności inwestycyjnej Mazowsza poprzez udział firmy PaKaSOFT sp. z o. o. w targach oraz misjach gospodarczych</t>
  </si>
  <si>
    <t>442/12</t>
  </si>
  <si>
    <t>Verona Products Professional Sp. z o.o.</t>
  </si>
  <si>
    <t>KOLEJNY ETAP EKSPANSJI EKSPORTOWEJ FIRMY VERONA PRODUCTS PROFESSIONAL SP. Z O.O.</t>
  </si>
  <si>
    <t>Powiat sochaczewski</t>
  </si>
  <si>
    <t>Andrzejów Duranowski</t>
  </si>
  <si>
    <t>Sochaczew</t>
  </si>
  <si>
    <t>7 lutego 2012</t>
  </si>
  <si>
    <t>461/12</t>
  </si>
  <si>
    <t>Action SA</t>
  </si>
  <si>
    <t>Wzrost konkurencyjności ACTION SA poprzez udział w międzynarodowych targach i misjach gospodarczych</t>
  </si>
  <si>
    <t>Powiat piaseczyński</t>
  </si>
  <si>
    <t>Zamienie</t>
  </si>
  <si>
    <t>432/12</t>
  </si>
  <si>
    <t>TopGaN Spółka z ograniczoną odpowiedzialnością</t>
  </si>
  <si>
    <t>Podniesienie konkurencyjności TopGaN Sp. z o.o. poprzez uczestnictwo w międzynarodowych imprezach targowo wystawienniczych i misji gospodarczej.</t>
  </si>
  <si>
    <t>8 lutego 2012</t>
  </si>
  <si>
    <t>456/12</t>
  </si>
  <si>
    <t>INTERMIK SPÓŁKA Z OGRANICZONĄ ODPOWIEDZIALNOŚCIĄ</t>
  </si>
  <si>
    <t>Promocja regionu Mazowsza oraz rozwój firmy Intermik Sp. z o.o. poprzez udział w międzynarodowych imprezach targowo-wystawienniczych</t>
  </si>
  <si>
    <t>476/12</t>
  </si>
  <si>
    <t>SPS Electronics Sp. z o.o.</t>
  </si>
  <si>
    <t>Promocja firmy SPS Electronics i Marki Mazowsza na targach Securex</t>
  </si>
  <si>
    <t>486/12</t>
  </si>
  <si>
    <t>"SYSTEM REWIDENT" SPÓŁKA Z OGRANICZONĄ ODPOWIEDZIALNOŚCIĄ</t>
  </si>
  <si>
    <t>Promocja firmy System Rewident Sp. z o.o. poprzez udział w targach i misjach gospodarczych</t>
  </si>
  <si>
    <t>423/12</t>
  </si>
  <si>
    <t>AYCOM WIESŁAW NIEWÓJT</t>
  </si>
  <si>
    <t>Udział Wnioskodawcy w imprezach targowych w latach 2012-2013 szansą na rozwój przedsiębiorstwa</t>
  </si>
  <si>
    <t>420/12</t>
  </si>
  <si>
    <t>„ZHU” Automatyka Elektronika Naprawa Maszyn i Urządzeń - Tomasz Jasztal</t>
  </si>
  <si>
    <t>Budujemy wizerunek firmy w ramach prestiżowych, branżowych imprez targowo-wystawienniczych, wzmacniając jej potencjał rynkowy.</t>
  </si>
  <si>
    <t>Powiat otwocki</t>
  </si>
  <si>
    <t>Pogorzel</t>
  </si>
  <si>
    <t>475/12</t>
  </si>
  <si>
    <t>DREWIK Piotr Warchoł</t>
  </si>
  <si>
    <t>Promocja gospodarcza przedsiębiorstwa na rynku krajowym i międzynarodowym poprzez promocję nowych rozpoznawalnych produktów stanowiących własność prawną i intelektualną firmy - zabawki i platformy elektronicznej B2B</t>
  </si>
  <si>
    <t>9 lutego 2012</t>
  </si>
  <si>
    <t>428/12</t>
  </si>
  <si>
    <t>FABRYKA NARZĘDZI FANAR SPÓŁKA AKCYJNA</t>
  </si>
  <si>
    <t>"Promocja gospodarcza Mazowsza poprzez udział firmy FANAR S.A. w targach branżowych oraz misjach gospodarczych"</t>
  </si>
  <si>
    <t>Powiat ciechanowski</t>
  </si>
  <si>
    <t>CIECHANÓW</t>
  </si>
  <si>
    <t>506/12</t>
  </si>
  <si>
    <t>P.P.H. MINBUD R.SIKORSKI, Z.ŻAREK I WSPÓLNICY SP.J.</t>
  </si>
  <si>
    <t>Wzrost konkurencyjności firmy MINBUD poprzez udział w krajowych i zagranicznych targach/ wystawach oraz misjach gospodarczych</t>
  </si>
  <si>
    <t>Stojadła 
Królewiec</t>
  </si>
  <si>
    <t>Stojadła</t>
  </si>
  <si>
    <t>481/12</t>
  </si>
  <si>
    <t>”SUMI” Zakład Tworzyw Sztucznych K. Rek A. Krzanowski Spółka Jawna</t>
  </si>
  <si>
    <t>Udział w targach i misjach gospodarczych szansą na wzrost konkurencyjności, wzrost sprzedaży i rozwój ”SUMI” Zakład Tworzyw Sztucznych K. Rek A. Krzanowski Spółka Jawna</t>
  </si>
  <si>
    <t>SULEJÓWEK</t>
  </si>
  <si>
    <t>10 lutego 2012</t>
  </si>
  <si>
    <t>511/12</t>
  </si>
  <si>
    <t>PROF.COSMETICA Sp. z o.o.</t>
  </si>
  <si>
    <t>KOLEJNY ETAP EKSPANSJI MARKI CHANTARELLE NA RYNKACH ZAGRANICZNYCH I RYNKU KRAJOWYM</t>
  </si>
  <si>
    <t>Łomianki</t>
  </si>
  <si>
    <t>463/12</t>
  </si>
  <si>
    <t>Engineo Spółka z ograniczoną odpowiedzialnością</t>
  </si>
  <si>
    <t>Podniesienie konkurencyjności Mazowsza poprzez promocję produktów Engineo Sp. z o.o. oraz marki regionu w ramach imprez targowo - wystawienniczych w kraju i za granicą</t>
  </si>
  <si>
    <t>Powiat przasnyski</t>
  </si>
  <si>
    <t>Przasnysz</t>
  </si>
  <si>
    <t>480/12</t>
  </si>
  <si>
    <t>DYNATECH Spółka z ograniczoną odpowiedzialnością</t>
  </si>
  <si>
    <t>Udział w imprezach targowo-wystawienniczych szansą na rozwój i wzrost przychodów ze sprzedaży firmy DYNATECH Sp. z o.o.</t>
  </si>
  <si>
    <t>Pruszków</t>
  </si>
  <si>
    <t>457/12</t>
  </si>
  <si>
    <t>KATE BEAUTY PROFESSIONAL ANDRZEJ BIELECKI</t>
  </si>
  <si>
    <t>Wystawiennictwo podczas imprez targowych szansą na wzrost sprzedaży w przedsiębiorstwie KATE BEAUTY PROFESSIONAL Andrzej Bielecki</t>
  </si>
  <si>
    <t>13 lutego 2012</t>
  </si>
  <si>
    <t>518/12</t>
  </si>
  <si>
    <t>ATS Display Spółka z ograniczoną odpowiedzialnością</t>
  </si>
  <si>
    <t>Udział firmy ATS Display Sp. z o.o. w międzynarodowych misjach gospodarczych oraz imprezach o charakterze promocyjnym szansą na wzrost konkurencyjności firmy oraz marki Mazowsza</t>
  </si>
  <si>
    <t>Wiązowna</t>
  </si>
  <si>
    <t>526/12</t>
  </si>
  <si>
    <t>"Vision One" Spółka z ograniczoną odpowiedzialnością</t>
  </si>
  <si>
    <t>Podniesienie poziomu konkurencyjności firmy Vision One Sp. z o.o. oraz promocja marki Mazowsza poprzez udział w targach rangi międzynarodowej</t>
  </si>
  <si>
    <t>503/12</t>
  </si>
  <si>
    <t>Chimirec Polska sp. z o.o.</t>
  </si>
  <si>
    <t>Wzrost konkurencyjności Chimirec Polska Sp. z o.o. oraz promocja nowoczesnych usług chroniących środowisko naturalne oferowanych na Mazowszu poprzez udział w międzynarodowych targach</t>
  </si>
  <si>
    <t>516/12</t>
  </si>
  <si>
    <t>HUBIX mgr inż. Jerzy Nowikow</t>
  </si>
  <si>
    <t>Zwiększenie sprzedaży poprzez uczestnictwo firmy w branżowych targach w charakterze wystawcy w kraju i za granicą w latach 2012-2013</t>
  </si>
  <si>
    <t>Powiat grodziski</t>
  </si>
  <si>
    <t>Żabia Wola</t>
  </si>
  <si>
    <t>14 lutego 2012</t>
  </si>
  <si>
    <t>512/12</t>
  </si>
  <si>
    <t>KLAROMED TADEUSZ KSIĄŻEK</t>
  </si>
  <si>
    <t>Udział Wnioskodawcy w imprezach targowo-wystawienniczych w latach 2012-2013 szansą na rozwój przedsiębiorstwa i umocnienie pozycji konkurencyjnej</t>
  </si>
  <si>
    <t>Sulejówek</t>
  </si>
  <si>
    <t>541/12</t>
  </si>
  <si>
    <t>Paradowscy AMP Spółka Jawna</t>
  </si>
  <si>
    <t>Promocja produktów mazowieckiej firmy Paradowscy AMP poprzez udział w targach motoryzacyjnych połączonych z misjami gospodarczymi</t>
  </si>
  <si>
    <t>539/12</t>
  </si>
  <si>
    <t>Fort Development Spółka z ograniczoną odpowiedzialnością</t>
  </si>
  <si>
    <t>Udział w targach i misji gospodarczej szansą na rozwój i wzrost konkurencyjności firmy Fort Development Sp. z o.o.</t>
  </si>
  <si>
    <t>15 lutego 2012</t>
  </si>
  <si>
    <t>519/12</t>
  </si>
  <si>
    <t>Krzysztof Warabida, Igor Warabida prowadzący działalność gospodarczą w formie spółki cywilnej pod nazwą ,,REKWAR DRUKARNIA WIELKOFORMATOWAS.C.".</t>
  </si>
  <si>
    <t>Wzrost konkurencyjności firmy REKWAR DRUKARNIA WIELKOFORMATOWA S.C. poprzez uczestnictwo w imprezach wystawienniczo – targowych oraz misjach gospodarczych.</t>
  </si>
  <si>
    <t>497/12</t>
  </si>
  <si>
    <t>RADETON POLSKA SPÓŁKA Z OGRANICZONĄ ODPOWIEDZIALNOŚCIĄ</t>
  </si>
  <si>
    <t>Udział w imprezach targowo-wystawienniczych szansą na wzrost sprzedaży w przedsiębiorstwie</t>
  </si>
  <si>
    <t>Piaseczno</t>
  </si>
  <si>
    <t>16 lutego 2012</t>
  </si>
  <si>
    <t>543/12</t>
  </si>
  <si>
    <t>Sensi Soft Spółka z ograniczoną odpowiedzialnością</t>
  </si>
  <si>
    <t>Rozwój Sensi Soft poprzez udział w misjach gospodarczych i konferencjach w celu intensyfikacji międzynarodowych i krajowych relacji gospodarczych i promocji Spółki.</t>
  </si>
  <si>
    <t>542/12</t>
  </si>
  <si>
    <t>eo Networks Spółka Akcyjna</t>
  </si>
  <si>
    <t>Wzrost sprzedaży produktów i usług Spółki eo Networks S.A. poprzez udział w imprezach targowo-wystawienniczych i misjach gospodarczych w Europie i na świecie</t>
  </si>
  <si>
    <t>545/12</t>
  </si>
  <si>
    <t>ABE–IPS SPÓŁKA Z OGRANICZONĄ ODPOWIEDZIALNOŚCIĄ</t>
  </si>
  <si>
    <t>Zwiększenie sprzedaży produktów Spółki ABE- IPS poprzez uczestnictwo w targach, imprezach targowo - wystawienniczych i misjach gospodarczych zaplanowanych na lata 2012- 2013.</t>
  </si>
  <si>
    <t>546/12</t>
  </si>
  <si>
    <t>Adam Bocianowski, Kamil Pietras prowadzący działalność gospodarczą w formie spółki cywilnej pod nazwą AK Serwis Adam Bocianowski, Kamil Pietras S. C.</t>
  </si>
  <si>
    <t>Inwestycja w markę najlepszą drogą do sukcesu firmy AK Serwis s.c.</t>
  </si>
  <si>
    <t>Wołomin</t>
  </si>
  <si>
    <t>544/12</t>
  </si>
  <si>
    <t>International Publishing Service spółka z ograniczoną odpowiedzialnością</t>
  </si>
  <si>
    <t>Zwiększenie sprzedaży produktów International Publishing Service sp. z o.o. dzięki uczestnictwu w targach, imprezach targowo - wystawienniczych i misjach gospodarczych.</t>
  </si>
  <si>
    <t>17 lutego 2012</t>
  </si>
  <si>
    <t>548/12</t>
  </si>
  <si>
    <t>TOMASZ URBAN - P.H. SKORPION</t>
  </si>
  <si>
    <t>Udział w imprezach targowo – wystawienniczych szansą na rozwój i wzrost przychodów ze sprzedaży firmy TOMASZ URBAN - P.H. SKORPION</t>
  </si>
  <si>
    <t>Marki</t>
  </si>
  <si>
    <t>564/12</t>
  </si>
  <si>
    <t>DELTA SERVICE STANISŁAW ECHILCZUK, IWONA KUZIUK, ROBERT WARGENAU SPÓŁKA JAWNA</t>
  </si>
  <si>
    <t>Udział w 5 imprezach targowo wystawienniczych szansą na rozwój i poprawę konkurencyjną przedsiębiorstwa</t>
  </si>
  <si>
    <t>Zielonka</t>
  </si>
  <si>
    <t>573/12</t>
  </si>
  <si>
    <t>Przedsiębiorstwo Tworzyw Sztucznych "Rezaw-Plast"</t>
  </si>
  <si>
    <t>Udział w międzynarodowych targach szansą dalszego zwiększania eksportu produktów firmy Rezaw-Plast oraz możliwością promocji innowacyjnych produktów z Mazowsza</t>
  </si>
  <si>
    <t>Zaborów</t>
  </si>
  <si>
    <t>558/12</t>
  </si>
  <si>
    <t>TOPSERW Stanisław Echilczuk, Mirosław Kuziuk Spółka Jawna</t>
  </si>
  <si>
    <t>Udział w imprezach targowo-wystawienniczych szansą na rozwój i wzrost przychodów ze sprzedaży firmy TOPSERW Stanisław Echilczuk, Mirosław Kuziuk Sp. J.</t>
  </si>
  <si>
    <t>579/12</t>
  </si>
  <si>
    <t>AQUAEL Janusz Jankiewicz Sp. z o. o.</t>
  </si>
  <si>
    <t>Udział w targach za granicą szansą na wzrost konkurencyjności, wzrost sprzedaży i rozwój AQUAEL Janusz Jankiewicz Sp. z o. o.</t>
  </si>
  <si>
    <t>WARSZAWA</t>
  </si>
  <si>
    <t>20 lutego 2012</t>
  </si>
  <si>
    <t>575/12</t>
  </si>
  <si>
    <t>KRZYSZTOF WRÓBLEWSKI ELMI SYSTEMY AUTOMATYKI</t>
  </si>
  <si>
    <t>Udział w imprezach targowo – wystawienniczych oraz zagranicznej misji gospodarczej szansą na rozwój i wzrost przychodów ze sprzedaży firmy Krzysztof Wróblewski ELMI Systemy Automatyki</t>
  </si>
  <si>
    <t>22 lutego 2012</t>
  </si>
  <si>
    <t>631/12</t>
  </si>
  <si>
    <t>KenBIT Koenig i Wspólnicy Spółka Jawna</t>
  </si>
  <si>
    <t>Udział w targach szansą na wzrost sprzedaży, wzrost konkurencyjności i rozwój KenBIT Koenig i Wspólnicy Spółka Jawna</t>
  </si>
  <si>
    <t>606/12</t>
  </si>
  <si>
    <t>FIRMA HANDLOWA "PRECJOZA" MIROSŁAWA ŚNIEGOCKA, SZYMON ŚNIEGOCKI SPÓŁKA JAWNA</t>
  </si>
  <si>
    <t>Udział w imprezach targowo – wystawienniczych szansą na rozwój i wzrost przychodów ze sprzedaży FIRMY HANDLOWEJ "PRECJOZA" MIROSŁAWA ŚNIEGOCKA, SZYMON ŚNIEGOCKI SPÓŁKA JAWNA</t>
  </si>
  <si>
    <t>612/12</t>
  </si>
  <si>
    <t>MANIPULATORY PRZEMYSŁOWE-DALMEC POLSKA SPÓŁKA Z OGRANICZONĄ ODPOWIEDZIALNOŚCIĄ SPÓŁKA KOMANDYTOWA</t>
  </si>
  <si>
    <t>Udział Wnioskodawcy w trzech imprezach wystawienniczych szansą na zwiększenie jego potencjału oraz umocnienie pozycji konkurencyjnej</t>
  </si>
  <si>
    <t>Stara Iwiczna</t>
  </si>
  <si>
    <t>604/12</t>
  </si>
  <si>
    <t>ASPERA ADAM SZLENDAK</t>
  </si>
  <si>
    <t>Udział Wnioskodawcy w trzech imprezach targowych szansą na rozwój przedsiębiorstwa i umocnienie jego pozycji konkurencyjnej na rynku</t>
  </si>
  <si>
    <t>Józefosław</t>
  </si>
  <si>
    <t>626/12</t>
  </si>
  <si>
    <t>Konpol Spółka z Ograniczoną Odpowiedzialnością Spółka Komandytowa</t>
  </si>
  <si>
    <t>Rozwój firmy oraz promocja regionu poprzez udział w charakterze wystawcy w międzynarodowych targach branżowych</t>
  </si>
  <si>
    <t>23 lutego 2012</t>
  </si>
  <si>
    <t>662/12</t>
  </si>
  <si>
    <t>VIPERA COSMETICS - RYSZARD WRZESIŃSKI</t>
  </si>
  <si>
    <t>Rozwój oraz promocja firmy VIPERA na rynkach zagranicznych</t>
  </si>
  <si>
    <t>675/12</t>
  </si>
  <si>
    <t>Kwazar Corporation Spółka z ograniczoną odpowiedzialnością</t>
  </si>
  <si>
    <t>Udział w imprezach targowo-wystawienniczych strategią firmy Kwazar Corporation do ekspansji na rynki krajowe i zagraniczne</t>
  </si>
  <si>
    <t>Budy Grzybek</t>
  </si>
  <si>
    <t>672/12</t>
  </si>
  <si>
    <t>Olga Niewiadomska, Barbara Niewiadomska prowadzące działalność gospodarczą w formie spółki cywilnej pod nazwą Przedsiębiorstwo Handlowo-Usługowe „NICOLA”</t>
  </si>
  <si>
    <t>Kampania marketingowa kluczem do rozwoju spółki NICOLA</t>
  </si>
  <si>
    <t>Ciechanów</t>
  </si>
  <si>
    <t>653/12</t>
  </si>
  <si>
    <t>Paweł W. Graliński Arch Magic Associated Architects Spółka z ograniczoną odpowiedzialnością</t>
  </si>
  <si>
    <t>Udział w targach szansą na wzrost sprzedaży, wzrost konkurencyjności i rozwój Paweł W. Graliński Arch Magic Associated Architects Spółka z ograniczoną odpowiedzialnością</t>
  </si>
  <si>
    <t>624/12</t>
  </si>
  <si>
    <t>"SILTEC" SPÓŁKA Z OGRANICZONĄ ODPOWIEDZIALNOŚCIĄ</t>
  </si>
  <si>
    <t>Udział w imprezach targowo- wystawienniczych o charakterze międzynarodowym szansą na wzrost sprzedaży w przedsiębiorstwie</t>
  </si>
  <si>
    <t>643/12</t>
  </si>
  <si>
    <t>M.Telecom Business Equipment Marcin Stąsiek</t>
  </si>
  <si>
    <t>Udział w ogólnopolskich i międzynarodowych targach wystawienniczych szansą na rozwój i ugruntowanie pozycji na rynku firmy M.Telecom Business Equipment Marcin Stąsiek.</t>
  </si>
  <si>
    <r>
      <t xml:space="preserve">Udział w sześciu imprezach targowo </t>
    </r>
    <r>
      <rPr>
        <b/>
        <sz val="10"/>
        <color theme="1"/>
        <rFont val="Times New Roman"/>
        <family val="1"/>
        <charset val="238"/>
      </rPr>
      <t>-</t>
    </r>
    <r>
      <rPr>
        <sz val="10"/>
        <color theme="1"/>
        <rFont val="Times New Roman"/>
        <family val="1"/>
        <charset val="238"/>
      </rPr>
      <t xml:space="preserve"> wystawienniczych szansą na rozwój i wzrost przychodów ze sprzedaży firmy APX TECHNOLOGIE SP. Z O.O.</t>
    </r>
  </si>
  <si>
    <r>
      <t>Marta Czajka</t>
    </r>
    <r>
      <rPr>
        <b/>
        <sz val="10"/>
        <color theme="1"/>
        <rFont val="Times New Roman"/>
        <family val="1"/>
        <charset val="238"/>
      </rPr>
      <t>-</t>
    </r>
    <r>
      <rPr>
        <sz val="10"/>
        <color theme="1"/>
        <rFont val="Times New Roman"/>
        <family val="1"/>
        <charset val="238"/>
      </rPr>
      <t>Trzeciakowska, Katarzyna Czajka prowadzące działalność gospodarczą w formie spółki cywilnej pod nazwą Dorum Art Fabryka Kształtów i Barw spółka cywilna Czajka</t>
    </r>
    <r>
      <rPr>
        <b/>
        <sz val="10"/>
        <color theme="1"/>
        <rFont val="Times New Roman"/>
        <family val="1"/>
        <charset val="238"/>
      </rPr>
      <t>-</t>
    </r>
    <r>
      <rPr>
        <sz val="10"/>
        <color theme="1"/>
        <rFont val="Times New Roman"/>
        <family val="1"/>
        <charset val="238"/>
      </rPr>
      <t>Trzeciakowska Marta Czajka Katarzyna</t>
    </r>
  </si>
  <si>
    <r>
      <t>JAN ZIĘCIK "KORAJAN" IMPORT</t>
    </r>
    <r>
      <rPr>
        <b/>
        <sz val="10"/>
        <color theme="1"/>
        <rFont val="Times New Roman"/>
        <family val="1"/>
        <charset val="238"/>
      </rPr>
      <t>-</t>
    </r>
    <r>
      <rPr>
        <sz val="10"/>
        <color theme="1"/>
        <rFont val="Times New Roman"/>
        <family val="1"/>
        <charset val="238"/>
      </rPr>
      <t>EKSPORT</t>
    </r>
  </si>
  <si>
    <r>
      <t>Udział w targach i misjach zagranicznych KORAJAN IMPORT</t>
    </r>
    <r>
      <rPr>
        <b/>
        <sz val="10"/>
        <color theme="1"/>
        <rFont val="Times New Roman"/>
        <family val="1"/>
        <charset val="238"/>
      </rPr>
      <t>-</t>
    </r>
    <r>
      <rPr>
        <sz val="10"/>
        <color theme="1"/>
        <rFont val="Times New Roman"/>
        <family val="1"/>
        <charset val="238"/>
      </rPr>
      <t>EKSPORT szansą rozwoju firmy oraz wzrostu konkurencyjności Mazowsza</t>
    </r>
  </si>
  <si>
    <r>
      <t>Katarzyna Pakuła, Robert Pakuła prowadzący działalność gospodarczą w formie spółki cywilnej pod nazwą WWS</t>
    </r>
    <r>
      <rPr>
        <b/>
        <sz val="10"/>
        <color theme="1"/>
        <rFont val="Times New Roman"/>
        <family val="1"/>
        <charset val="238"/>
      </rPr>
      <t>-</t>
    </r>
    <r>
      <rPr>
        <sz val="10"/>
        <color theme="1"/>
        <rFont val="Times New Roman"/>
        <family val="1"/>
        <charset val="238"/>
      </rPr>
      <t>Polska Robert Pakuła</t>
    </r>
  </si>
  <si>
    <r>
      <t>Wzrost konkurencyjności oraz atrakcyjności inwestycyjnej Mazowsza poprzez udział firmy WWS</t>
    </r>
    <r>
      <rPr>
        <b/>
        <sz val="10"/>
        <color theme="1"/>
        <rFont val="Times New Roman"/>
        <family val="1"/>
        <charset val="238"/>
      </rPr>
      <t>-</t>
    </r>
    <r>
      <rPr>
        <sz val="10"/>
        <color theme="1"/>
        <rFont val="Times New Roman"/>
        <family val="1"/>
        <charset val="238"/>
      </rPr>
      <t>Polska Robert Pakuła s.c. w targach oraz misjach gospodarczych.</t>
    </r>
  </si>
  <si>
    <t>683/12</t>
  </si>
  <si>
    <t>EMAR - SAMORAJ I SPÓŁKA - SPÓŁKA JAWNA</t>
  </si>
  <si>
    <t>Promocja "EMAR - SAMORAJ I SPÓŁKA - SPÓŁKA JAWNA" dzięki uczestnictwu w pięciu imprezach wystawienniczych</t>
  </si>
  <si>
    <t>Kopytów</t>
  </si>
  <si>
    <t>671/12</t>
  </si>
  <si>
    <t>ENTRO HOLDINGS SPÓŁKA Z OGRANICZONĄ ODPOWIEDZIALNOŚCIĄ</t>
  </si>
  <si>
    <t>Udział w imprezach targowo – wystawienniczych szansą na rozwój i wzrost przychodów ze sprzedaży firmy ENTRO HOLDINGS SPÓŁKA Z OGRANICZONĄ ODPOWIEDZIALNOŚCIĄ</t>
  </si>
  <si>
    <t>24 lutego 2012</t>
  </si>
  <si>
    <t>690/12</t>
  </si>
  <si>
    <t>,, BAUTECH" SPÓŁKA Z OGRANICZONĄ ODPOWIEDZIALNOŚCIĄ</t>
  </si>
  <si>
    <t>Udział w targach i branżowych misjach zagranicznych szansą na wzrost sprzedaży, wzrost konkurencyjności i rozwój "BAUTECH" Sp. z o.o.</t>
  </si>
  <si>
    <t>PIASECZNO</t>
  </si>
  <si>
    <t>615/12</t>
  </si>
  <si>
    <t>Safe Computing Spółka z o.o.</t>
  </si>
  <si>
    <t>Wzrost konkurencyjności przedsiębiorstwa Safe Computing Spółka z o.o. poprzez uczestnictwo w imprezach targowo - wystawienniczych oraz misjach gospodarczych.</t>
  </si>
  <si>
    <t>678/12</t>
  </si>
  <si>
    <t>Andrzej Maciejczyk "CS-Creative Solutions"; "OPTA-TECH"</t>
  </si>
  <si>
    <t>Udział firmy Andrzej Maciejczyk "CS-Creative Solutions"; "OPTA-TECH" w krajowych imprezach targowo wystawienniczych w latach 2012-2013</t>
  </si>
  <si>
    <t>707/12</t>
  </si>
  <si>
    <t>FORAS spółka z ograniczoną odpowiedzialnością spółka komandytowa</t>
  </si>
  <si>
    <t>Udział w targach branżowych szansą na promocję i rozwój firmy FORAS spółka z ograniczoną odpowiedzialnością spółka komandytowa</t>
  </si>
  <si>
    <t>682/12</t>
  </si>
  <si>
    <t>FORTY A. KORCZYŃSKI, M. TYTKOWSKA SPÓŁKA JAWNA</t>
  </si>
  <si>
    <t>Uczestnictwo przedstawicieli firmy Forty w trzech imprezach targowych.</t>
  </si>
  <si>
    <t>663/12</t>
  </si>
  <si>
    <t>Rafał Bielecki Marek Szabelewski prowadzący działalność gospodarczą w formie spółki cywilnej pod nazwą Tech-sort s.c., Rafał Bielecki, Marek Szabelewski</t>
  </si>
  <si>
    <t>REALIZACJA STRATEGII MARKETINGOWEJ FIRMY TECH-SORT s.c. RAFAŁ BIELECKI, MAREK SZABELEWSKI W CELU WYPROMOWANIA PRODUKTU ORAZ MARKI PRZEDSIĘBIORSTWA</t>
  </si>
  <si>
    <t>717/12</t>
  </si>
  <si>
    <t>Jacek Błoński Doradztwo Gospodarcze</t>
  </si>
  <si>
    <t>Start-upy kluczowym elementem rozwoju Mazowsza - promocja usług JBDG w obszarze finansowania firm na wczesnym etapie rozwoju</t>
  </si>
  <si>
    <t>728/12</t>
  </si>
  <si>
    <t>LASOTRONIX Marcin Pokora</t>
  </si>
  <si>
    <t>‘’KOLEJNY ETAP ROZWOJU FIRMY LASOTRONIX NA RYNKU KRAJOWYM I RYNKACH ZAGRANICZNYCH ‘’</t>
  </si>
  <si>
    <t>725/12</t>
  </si>
  <si>
    <t>Mazowiecki Port Lotniczy Warszawa-Modlin Sp. z o.o.</t>
  </si>
  <si>
    <t>Promocja PL Warszawa/Modlin oraz regionu Mazowsza poprzez udział w targach i misjach gospodarczych.</t>
  </si>
  <si>
    <t>Powiat nowodworski</t>
  </si>
  <si>
    <t>Nowy Dwór Mazowiecki</t>
  </si>
  <si>
    <t>686/12</t>
  </si>
  <si>
    <t>Haas Recykling Polska Spółka z Ograniczoną Odpowiedzialnością</t>
  </si>
  <si>
    <t>Utworzenie i promocja, poprzez uczestnictwo w targach i organizację misji gospodarczych, Mazowieckiego Centrum Transferu Technologii Hass.</t>
  </si>
  <si>
    <t>657/12</t>
  </si>
  <si>
    <t>Zbigniew Filipiak "Wilking"</t>
  </si>
  <si>
    <t>Promocja przedsiębiorstwa WILKING oraz regionu Mazowsza podczas międzynarodowych targów na rynkach krajowych i zagranicznych</t>
  </si>
  <si>
    <t>661/12</t>
  </si>
  <si>
    <t>AWIH ZBIGNIEW ZIELIŃSKI</t>
  </si>
  <si>
    <t>Zwiększenie konkurencyjności na ryku polskim i międzynarodowym firmy AWIH ZBIGNIEW ZIELIŃSKI poprzez uczestnictwo w targach branżowych jako wystawca w 2012 i 2013 roku.</t>
  </si>
  <si>
    <t>27 lutego 2012</t>
  </si>
  <si>
    <t>722/12</t>
  </si>
  <si>
    <t>Zakłady Chemiczne BOCHEM Spółka z ograniczoną odpowiedzialnością</t>
  </si>
  <si>
    <t>Budowa wizerunku Firmy Zakłady Chemiczne BOCHEM Sp. z o.o. oraz regionu Mazowsza poprzez udział w krajowych i zagranicznych imprezach targowo-wystawienniczych w 2013 r.</t>
  </si>
  <si>
    <t>Działki Suskowolskie</t>
  </si>
  <si>
    <t>28 lutego 2012</t>
  </si>
  <si>
    <t>745/12</t>
  </si>
  <si>
    <t>MT RECYKLING SPÓŁKA Z OGRANICZONĄ ODPOWIEDZIALNOŚCIĄ</t>
  </si>
  <si>
    <t>Wystawiennictwo na targach o charakterze międzynarodowym szansą na wzrost przychodów ze sprzedaży w firmie MT RECYKLING Sp. z o.o.</t>
  </si>
  <si>
    <t>Legacz</t>
  </si>
  <si>
    <t>789/12</t>
  </si>
  <si>
    <t>Firma Handlowa "LUPUS" Sylwester Wilk</t>
  </si>
  <si>
    <t>Podniesienie konkurencyjności przedsiębiorstwa „LUPUS” poprzez aktywną promocję gospodarczą podczas branżowych imprez targowych i misji gospodarczych w roku 2012</t>
  </si>
  <si>
    <t>753/12</t>
  </si>
  <si>
    <t>Ośrodek Nauczania Języków Obcych, Agencja Turystyki Językowej Iwona Kostecka</t>
  </si>
  <si>
    <t>Targi turystyczne szansą na rozwój Ośrodka Nauczania Języków Obcych, Agencji Turystyki Językowej Iwona Kostecka</t>
  </si>
  <si>
    <t>29 lutego 2012</t>
  </si>
  <si>
    <t>821/12</t>
  </si>
  <si>
    <t>J.Tactical Jurczak Łukasz</t>
  </si>
  <si>
    <t>Uczestnictwo firmy J.Tactical w targach i misjach gospodarczych szansą na wzrost jej konkurencyjności oraz rozszerzenie rynków zbytu</t>
  </si>
  <si>
    <t>1 marca 2012</t>
  </si>
  <si>
    <t>864/12</t>
  </si>
  <si>
    <t>Jarosław Zagożdżon AUTO-GAZ CENTRUM</t>
  </si>
  <si>
    <t>Udział w zagranicznych misjach gospodarczych i imprezach targowo-wystawienniczych w charakterze wystawcy oraz promocja gospodarcza Mazowsza , szansą na rozwój i wzrost konkurencyjności przedsiębiorstwa Jarosław Zagożdżon AUTO-GAZ CENTRUM.</t>
  </si>
  <si>
    <t>Powiat m. Radom</t>
  </si>
  <si>
    <t>Radom</t>
  </si>
  <si>
    <t>835/12</t>
  </si>
  <si>
    <t>TAG SYSTEMS SPÓŁKA Z OGRANICZONĄ ODPOWIEDZIALNOŚCIĄ</t>
  </si>
  <si>
    <t>Wzrost konkurencyjności firmy TAG SYSTEMS Sp. z o.o. poprzez udział w imprezach targowych oraz w misjach gospodarczych.</t>
  </si>
  <si>
    <t>837/12</t>
  </si>
  <si>
    <t>P.P.H.U JAWOPLAST IMPORT-EXPORT DOROTA JAWORSKA</t>
  </si>
  <si>
    <t>Wzrost konkurencyjności przedsiębiorstwa P.P.H.U JAWOPLAST IMPORT-EXPORT DOROTA JAWORSKA poprzez uczestnictwo w imprezach wystawienniczo – targowych oraz misjach gospodarczych.</t>
  </si>
  <si>
    <t>Brwinów</t>
  </si>
  <si>
    <t>870/12</t>
  </si>
  <si>
    <t>AVET PHARMA Spółka Komandytowo Akcyjna</t>
  </si>
  <si>
    <t>Rozwój sprzedaży AVET PHARMA poprzez udział w imprezach targowo-wystawienniczych</t>
  </si>
  <si>
    <t>595/12</t>
  </si>
  <si>
    <t>PNO POLSKA Spółka z ograniczoną odpowiedzialnością</t>
  </si>
  <si>
    <t>Rozwój działalności eksportowej usług doradztwa gospodarczego, finansowego i prawnego dla inwestorów na rynek azjatycki przez PNO Polska Sp. z o.o.</t>
  </si>
  <si>
    <t>881/12</t>
  </si>
  <si>
    <t>Bridge Agency Sebastian Kozłowski</t>
  </si>
  <si>
    <t>Intensyfikacja działań proeksportowych Bridge Agency elementem promocji Marki Mazowsza</t>
  </si>
  <si>
    <t>829/12</t>
  </si>
  <si>
    <t>SECURA B.C. Spółka z ograniczoną odpowiedzialnością</t>
  </si>
  <si>
    <t>Uczestnictwo w targach i misjach gospodarczych SECURA B.C. Sp. z o.o. jako instrument promocji firmy i regionu Mazowsza na arenie krajowej i międzynarodowej</t>
  </si>
  <si>
    <t>809/12</t>
  </si>
  <si>
    <t>Tomaszewski Leszek Tomaszewska Teresa prowadzący działalność gospodarczą w formie spółki cywilnej pod nazwą Polska Agencja Imprez Masowych S.C. PAIM S.C.</t>
  </si>
  <si>
    <t>Zwiększenie konkurencyjności przedsiębiorstwa Polska Agencja Imprez Masowych S.C. poprzez zintensyfikowanie działań promocyjnych i uczestnictwo w targach i misjach gospodarczych</t>
  </si>
  <si>
    <t>Powiat m. Płock</t>
  </si>
  <si>
    <t>Płock</t>
  </si>
  <si>
    <t>826/12</t>
  </si>
  <si>
    <t>Paweł Kołosowski i Dominik Szulim prowadzący działalność gospodarczą w formie spółki cywilnej pod nazwą "AKONDA spółka cywilna"</t>
  </si>
  <si>
    <t>Wystawiennictwo na targach i uczestnictwo w misjach gospodarczych szansą na pozyskanie nowych kontrahentów i wzrost sprzedaży w przedsiębiorstwie „AKONDA s. c.”</t>
  </si>
  <si>
    <t>871/12</t>
  </si>
  <si>
    <t>ECOVIS Milczarek i Wspólnicy Kancelaria Prawna Sp.k</t>
  </si>
  <si>
    <t>Promocja firmy Ecovis Milczarek i Wspólnicy Kancelaria Prawna Sp.k. poprzez udział w targach i misjach gospodarczych</t>
  </si>
  <si>
    <t>798/12</t>
  </si>
  <si>
    <t>"OBERON 3 D" L. PIETRZAK I WSPÓLNICY SPÓŁKA JAWNA</t>
  </si>
  <si>
    <t>Udział w imprezach targowo-wystawienniczych o charakterze międzynarodowym szansą na wzrost przychodów ze sprzedaży</t>
  </si>
  <si>
    <t>834/12</t>
  </si>
  <si>
    <t>ADDICTED TO MUSIC-MAREK WALASZEK</t>
  </si>
  <si>
    <t>Zwiększenie sprzedaży poprzez uczestnictwo firmy w branżowych misjach gospodarczych i targach za granicą w latach 2012-2013.</t>
  </si>
  <si>
    <t>859/12</t>
  </si>
  <si>
    <t>NIERUCHOMOŚCI INWESTYCJE SPÓŁKA Z OGRANICZONĄ ODPOWIEDZIALNOŚCIĄ</t>
  </si>
  <si>
    <t>Rozwój przedsiębiorstwa poprzez udział w imprezach wystawienniczo - targowych oraz misjach gospodarczych.</t>
  </si>
  <si>
    <t>883/12</t>
  </si>
  <si>
    <t>Think Poland Sp. z o.o.</t>
  </si>
  <si>
    <t>Think Poland – promocja polskiej edukacji wyższej za granicą</t>
  </si>
  <si>
    <t>877/12</t>
  </si>
  <si>
    <t>MEBLE 21 SP.J. CIASTOŃ WOJCIECH I GRZEGORZ</t>
  </si>
  <si>
    <t>Intensyfikacja sprzedaży eksportowej Firmy MEBLE 21 SP.J. poprzez podjęcie działań proeksportowych, w tym udziału w targach we Francji, Szwecji i w Polsce</t>
  </si>
  <si>
    <t>875/12</t>
  </si>
  <si>
    <t>Infinity Andrzej Pałuba</t>
  </si>
  <si>
    <t>Nowe rynki dla usług firmy Infinity dzięki udziałowi w międzynarodowych targach i zagranicznych misjach gospodarczych.</t>
  </si>
  <si>
    <t>804/12</t>
  </si>
  <si>
    <t>CLOUD TECHNOLOGIES SPÓŁKA AKCYJNA</t>
  </si>
  <si>
    <t>Promocja przedsiębiorczości na Mazowszu poprzez udział Spółki Cloud Technologies w branżowych imprezach wystawienniczych</t>
  </si>
  <si>
    <t>851/12</t>
  </si>
  <si>
    <t>SciTeeX Spółka z ograniczoną odpowiedzialnością</t>
  </si>
  <si>
    <t>Zwiększenie sprzedaży poprzez uczestnictwo firmy SciTeex w branżowych targach w charakterze wystawcy w kraju i za granicą w latach 2012-2013</t>
  </si>
  <si>
    <t>824/12</t>
  </si>
  <si>
    <t>APS Energia S.A.</t>
  </si>
  <si>
    <t>Promocja grupy APS Energia oraz województwa Mazowieckiego na arenie międzynarodowej, poprzez udział w targach oraz misjach gospodarczych.</t>
  </si>
  <si>
    <t>856/12</t>
  </si>
  <si>
    <t>PAMIR SPÓŁKA Z OGRANICZONĄ ODPOWIEDZIALNOŚCIĄ</t>
  </si>
  <si>
    <t>Promocja mazowieckiej firmy PAMIR Sp. z o.o. podstawą jej rozwoju i wzrostu konkurencyjności na międzynarodowym rynku kamieniarskim</t>
  </si>
  <si>
    <t>828/12</t>
  </si>
  <si>
    <t>Fabryka Obrabiarek Precyzyjnych AVIA Spółka Akcyjna</t>
  </si>
  <si>
    <t>Zwiększenie sprzedaży poprzez uczestnictwo spółki w branżowych targach w charakterze wystawcy w kraju w latach 2012-2013.</t>
  </si>
  <si>
    <t>791/12</t>
  </si>
  <si>
    <t>"MAX PARKIET" Spółka z ograniczoną odpowiedzialnością</t>
  </si>
  <si>
    <t>Udział w imprezach targowo wystawienniczych szansą na rozwój i wzrost przychodów ze sprzedaży firmy "MAX PARKIET" Sp. z o.o.</t>
  </si>
  <si>
    <t>Powiat żuromiński</t>
  </si>
  <si>
    <t>Żuromin</t>
  </si>
  <si>
    <t>862/12</t>
  </si>
  <si>
    <t>Corail Consulting Sp. z o. o.</t>
  </si>
  <si>
    <t>Udział w targach i misjach gospodarczych firmy Corail</t>
  </si>
  <si>
    <t>857/12</t>
  </si>
  <si>
    <t>Fabryka Wnętrz Chobot spółka z ograniczoną odpowiedzialnością</t>
  </si>
  <si>
    <t>Wzrost konkurencyjności oraz zwiększenie poziomu sprzedaży produktów Spółki Chobot</t>
  </si>
  <si>
    <t>Halinów</t>
  </si>
  <si>
    <t>832/12</t>
  </si>
  <si>
    <t>„Mochtoys” A. Moch, K. Moch Spółka Jawna</t>
  </si>
  <si>
    <t>Udział w cyklu imprez targowo-wystawienniczych elementem realizacji strategii marketingowej firmy „Mochtoys” w budowie jej przewagi konkurencyjnej na rynku krajowym i międzynarodowym.</t>
  </si>
  <si>
    <t>Otwock</t>
  </si>
  <si>
    <t>827/12</t>
  </si>
  <si>
    <t>"QUICK" Spółka z ograniczoną odpowiedzialnością</t>
  </si>
  <si>
    <t>Udział w imprezach targowo - wystawienniczych szansą na rozwój i wzrost przychodów ze sprzedaży firmy "QUICK" Sp. z o.o.</t>
  </si>
  <si>
    <t>Dzięcioły</t>
  </si>
  <si>
    <t>774/12</t>
  </si>
  <si>
    <t>Przedsiębiorstwo Handlowo – Usługowe „MIMAR” Stanisław Szczerba</t>
  </si>
  <si>
    <t>Udział w targach i misjach gospodarczych szansą na wzrost konkurencyjności i rozszerzenie rynków zbytu Przedsiębiorstwa Handlowo - Usługowego „MIMAR” Stanisław Szczerba.</t>
  </si>
  <si>
    <t>863/12</t>
  </si>
  <si>
    <t>GUSS-EX Spółka z ograniczoną odpowiedzialnością</t>
  </si>
  <si>
    <t>Prezentacja nowości produktowych firmy GUSS-EX Sp. z o.o. na targach międzynarodowych w Niemczech, Rosji, Anglii, Polsce i Szwecji</t>
  </si>
  <si>
    <t>867/12</t>
  </si>
  <si>
    <t>Interton Spółka z ograniczoną odpowiedzialnością</t>
  </si>
  <si>
    <t>Promocja gospodarcza produktów firmy INTERTON Sp. z o.o. poprzez udział w targach i misjach gospodarczych.</t>
  </si>
  <si>
    <t>Reguły</t>
  </si>
  <si>
    <t>756/12</t>
  </si>
  <si>
    <t>Zentis Polska Spółka z ograniczoną odpowiedzialnością</t>
  </si>
  <si>
    <t>Promocja innowacyjnych produktów firmy Zentis Polska Sp. z o.o. poprzez udział w branżowych imprezach targowo-wystawienniczych i zagranicznych misjach gospodarczych</t>
  </si>
  <si>
    <t>Żelków Kolonia</t>
  </si>
  <si>
    <t>817/12</t>
  </si>
  <si>
    <t>ORIMED Anna Jakubiak</t>
  </si>
  <si>
    <t>Promocja przedsiębiorstwa poprzez udział w targach i wystawach</t>
  </si>
  <si>
    <t>Osieck</t>
  </si>
  <si>
    <t>2 marca 2012</t>
  </si>
  <si>
    <t>Legenda:</t>
  </si>
  <si>
    <t>178/12</t>
  </si>
  <si>
    <t>ACERYS SPÓŁKA Z OGRANICZONĄ ODPOWIEDZIALNOŚCIĄ</t>
  </si>
  <si>
    <t>Udział w imprezach targowo-wystawienniczych i misjach gospodarczych szansą na rozwój firmy Acerys Sp. z o.o.</t>
  </si>
  <si>
    <t>404/12</t>
  </si>
  <si>
    <t>RAVNET</t>
  </si>
  <si>
    <t>Udział w targach i misjach gospodarczych sposobem na promocję marki ArtMotors</t>
  </si>
  <si>
    <t>Strachówka</t>
  </si>
  <si>
    <t>605/12</t>
  </si>
  <si>
    <t>IOSYNERGY SPÓŁKA Z OGRANICZONĄ ODPOWIEDZIALNOŚCIĄ</t>
  </si>
  <si>
    <t>Promocja produktów iOSynergy Sp. z o.o. poprzez udział w międzynarodowych targach i misjach gospodarczych.</t>
  </si>
  <si>
    <t>879/12</t>
  </si>
  <si>
    <t>VINDICO Doradztwo Gospodarcze Sp. z o.o.</t>
  </si>
  <si>
    <t>Promocja spółki Vindico oraz jej usług na międzynarodowej imprezie targowej oraz misji gospodarczej</t>
  </si>
  <si>
    <t>861/12</t>
  </si>
  <si>
    <t>Józef Paszko, Jan Piwek, Łukasz Klimkiewicz prowadzący działalność gospodarczą w formie spółki cywilnej pod nazwą ZPHU EXPORT-IMPORT "J&amp;J" S.C.</t>
  </si>
  <si>
    <t>Promocja przedsiębiorstwa J&amp;J na międzynarodowych targach Taropak i Plastpol oraz misji gospodarczej w Czechach.</t>
  </si>
  <si>
    <t>Karczew</t>
  </si>
  <si>
    <t xml:space="preserve">Alokacja na działanie 1.7 EFRR </t>
  </si>
  <si>
    <t>LISTA REZERWOWA</t>
  </si>
  <si>
    <t xml:space="preserve">Razem w PLN </t>
  </si>
  <si>
    <t>Razem w PLN lista rezerwowa</t>
  </si>
  <si>
    <t>Wartość projektów znajdujących się na liście rezerwowej</t>
  </si>
  <si>
    <t xml:space="preserve">obowiązujący kurs Euro   </t>
  </si>
  <si>
    <t>Zapotrzebowanie na projekty z Działania 1.7  na etapie wdrażania (podpisane umowy)</t>
  </si>
  <si>
    <t>Zapotrzebowanie na projekty z Działania 1.7 na etapie wdrażania (oczekujące na podpisanie umowy)</t>
  </si>
  <si>
    <t>Zapotrzebowanie na projekty kluczowe z Działania 1.7 (podpisane umowy)</t>
  </si>
  <si>
    <t>Wartość umożliwiająca dalszą kontraktację na podstawie comiesięcznych danych MF</t>
  </si>
  <si>
    <t>Zapotrzebowanie na 3 projekty pozytywnie ocenione po zastosowaniu środków odwoławczych</t>
  </si>
  <si>
    <t>Wartość umożliwiająca dalszą kontraktację na podstawie comiesięcznych danych MF po zabezpieczeniu środków na projekty oczekujące na podpisanie umowy i 3 projekty pozytywnie ocenione po zastosowaniu środków odwoławczych</t>
  </si>
  <si>
    <t>linia oddzielająca projekty do dofinsowania i projekty z listy rezerwowej</t>
  </si>
  <si>
    <t xml:space="preserve">Załącznik do uchwały Zarządu Województwa Mazowieckiego w sprawie zatwierdzenia wyboru projektów do dofinansowania w ramach konkursu otwartego bez preselekcji RPOWM/1.7/1/2011, Priorytet I „Tworzenie warunków dla rozwoju potencjału innowacyjnego i przedsiębiorczości na Mazowszu” dla Działania 1.7 „Promocja gospodarcza” Regionalnego Programu Operacyjnego Województwa Mazowieckiego 2007-2013. </t>
  </si>
  <si>
    <t xml:space="preserve">Analiza wykorzystania alokacji EFRR  w ramach Działania 1.7 (kurs Euro 4,2252 PLN/Euro) </t>
  </si>
  <si>
    <t>Wartość dofinansowania projektów zgodnie z proponowaną listą</t>
  </si>
  <si>
    <t>Pozostała alokacja środków EFRR przeznaczona na konkurs</t>
  </si>
  <si>
    <t xml:space="preserve">Kurs Euro </t>
  </si>
  <si>
    <t>Analiza wykorzystania alokacji EFRR w ramach konkursu  RPOWM/1.7/1/2011 Priorytet I „Tworzenie warunków dla rozwoju potencjału innowacyjnego i przedsiębiorczości na Mazowszu” dla Działania 1.7 „Promocja gospodarcza” (kurs Euro 4,2252 PLN/Euro)</t>
  </si>
  <si>
    <t xml:space="preserve">Alokacja EFRR na konkurs RPOWM/1.7/1/2011 </t>
  </si>
</sst>
</file>

<file path=xl/styles.xml><?xml version="1.0" encoding="utf-8"?>
<styleSheet xmlns="http://schemas.openxmlformats.org/spreadsheetml/2006/main">
  <numFmts count="3">
    <numFmt numFmtId="164" formatCode="[$-415]d\ mmmm\ yyyy;@"/>
    <numFmt numFmtId="165" formatCode="&quot;MJWPU.420-&quot;0&quot;/12&quot;"/>
    <numFmt numFmtId="166" formatCode="#,##0.0000"/>
  </numFmts>
  <fonts count="37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5"/>
      <name val="Times New Roman"/>
      <family val="1"/>
      <charset val="238"/>
    </font>
    <font>
      <sz val="15"/>
      <color indexed="8"/>
      <name val="Times New Roman"/>
      <family val="1"/>
      <charset val="238"/>
    </font>
    <font>
      <sz val="15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Czcionka tekstu podstawowego"/>
      <family val="2"/>
      <charset val="238"/>
    </font>
    <font>
      <sz val="15"/>
      <color theme="1"/>
      <name val="Times New Roman"/>
      <family val="1"/>
      <charset val="238"/>
    </font>
    <font>
      <sz val="15"/>
      <color theme="1"/>
      <name val="Czcionka tekstu podstawowego"/>
      <family val="2"/>
      <charset val="238"/>
    </font>
    <font>
      <sz val="15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5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4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zcionka tekstu podstawowego"/>
      <family val="2"/>
      <charset val="238"/>
    </font>
    <font>
      <b/>
      <sz val="16"/>
      <color theme="1"/>
      <name val="Times New Roman"/>
      <family val="1"/>
      <charset val="238"/>
    </font>
    <font>
      <sz val="16"/>
      <color theme="1"/>
      <name val="Czcionka tekstu podstawowego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2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 vertical="top"/>
    </xf>
    <xf numFmtId="0" fontId="7" fillId="2" borderId="0" xfId="0" applyFont="1" applyFill="1"/>
    <xf numFmtId="0" fontId="8" fillId="0" borderId="0" xfId="0" applyFont="1" applyAlignment="1">
      <alignment wrapText="1"/>
    </xf>
    <xf numFmtId="4" fontId="8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2" applyFont="1"/>
    <xf numFmtId="4" fontId="10" fillId="0" borderId="0" xfId="0" applyNumberFormat="1" applyFont="1"/>
    <xf numFmtId="0" fontId="10" fillId="0" borderId="0" xfId="0" applyFont="1"/>
    <xf numFmtId="4" fontId="11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" fontId="11" fillId="0" borderId="0" xfId="2" applyNumberFormat="1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4" fontId="4" fillId="0" borderId="0" xfId="2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2" fillId="3" borderId="0" xfId="0" applyFont="1" applyFill="1"/>
    <xf numFmtId="0" fontId="7" fillId="0" borderId="0" xfId="0" applyFont="1" applyBorder="1" applyAlignment="1">
      <alignment horizontal="justify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justify" vertical="top" wrapText="1"/>
    </xf>
    <xf numFmtId="0" fontId="15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right" vertical="top" wrapText="1"/>
    </xf>
    <xf numFmtId="0" fontId="1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4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 vertical="center"/>
    </xf>
    <xf numFmtId="0" fontId="6" fillId="3" borderId="0" xfId="0" applyFont="1" applyFill="1"/>
    <xf numFmtId="4" fontId="7" fillId="2" borderId="0" xfId="0" applyNumberFormat="1" applyFont="1" applyFill="1"/>
    <xf numFmtId="4" fontId="7" fillId="3" borderId="0" xfId="0" applyNumberFormat="1" applyFont="1" applyFill="1"/>
    <xf numFmtId="0" fontId="19" fillId="0" borderId="0" xfId="0" applyFont="1"/>
    <xf numFmtId="4" fontId="19" fillId="0" borderId="0" xfId="0" applyNumberFormat="1" applyFont="1" applyBorder="1" applyAlignment="1">
      <alignment horizontal="center" vertical="center"/>
    </xf>
    <xf numFmtId="0" fontId="19" fillId="0" borderId="0" xfId="0" applyFont="1" applyBorder="1"/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 wrapText="1"/>
    </xf>
    <xf numFmtId="0" fontId="19" fillId="3" borderId="0" xfId="0" applyFont="1" applyFill="1" applyBorder="1"/>
    <xf numFmtId="0" fontId="19" fillId="0" borderId="0" xfId="0" applyFont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4" fontId="19" fillId="0" borderId="0" xfId="0" applyNumberFormat="1" applyFont="1" applyBorder="1" applyAlignment="1">
      <alignment horizontal="right" vertical="center"/>
    </xf>
    <xf numFmtId="0" fontId="19" fillId="0" borderId="0" xfId="0" applyFont="1" applyAlignment="1">
      <alignment vertical="center" wrapText="1"/>
    </xf>
    <xf numFmtId="0" fontId="19" fillId="0" borderId="0" xfId="0" applyFont="1" applyBorder="1" applyAlignment="1">
      <alignment wrapText="1"/>
    </xf>
    <xf numFmtId="4" fontId="19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top" wrapText="1"/>
    </xf>
    <xf numFmtId="0" fontId="20" fillId="0" borderId="0" xfId="2" applyFont="1" applyBorder="1" applyAlignment="1">
      <alignment horizontal="center" vertical="center" wrapText="1"/>
    </xf>
    <xf numFmtId="4" fontId="19" fillId="0" borderId="0" xfId="2" applyNumberFormat="1" applyFont="1" applyBorder="1" applyAlignment="1">
      <alignment horizontal="center" vertical="center"/>
    </xf>
    <xf numFmtId="4" fontId="20" fillId="0" borderId="0" xfId="2" applyNumberFormat="1" applyFont="1" applyBorder="1" applyAlignment="1">
      <alignment horizontal="center" vertical="center" wrapText="1"/>
    </xf>
    <xf numFmtId="0" fontId="19" fillId="0" borderId="0" xfId="2" applyFont="1"/>
    <xf numFmtId="4" fontId="19" fillId="0" borderId="0" xfId="0" applyNumberFormat="1" applyFont="1"/>
    <xf numFmtId="164" fontId="23" fillId="3" borderId="2" xfId="0" applyNumberFormat="1" applyFont="1" applyFill="1" applyBorder="1" applyAlignment="1">
      <alignment horizontal="center" vertical="center" wrapText="1"/>
    </xf>
    <xf numFmtId="165" fontId="24" fillId="3" borderId="2" xfId="0" applyNumberFormat="1" applyFont="1" applyFill="1" applyBorder="1" applyAlignment="1">
      <alignment horizontal="center" vertical="center" wrapText="1"/>
    </xf>
    <xf numFmtId="0" fontId="24" fillId="3" borderId="2" xfId="0" applyNumberFormat="1" applyFont="1" applyFill="1" applyBorder="1" applyAlignment="1">
      <alignment horizontal="center" vertical="center" wrapText="1"/>
    </xf>
    <xf numFmtId="3" fontId="24" fillId="3" borderId="2" xfId="0" applyNumberFormat="1" applyFont="1" applyFill="1" applyBorder="1" applyAlignment="1">
      <alignment horizontal="center" vertical="center" wrapText="1"/>
    </xf>
    <xf numFmtId="49" fontId="24" fillId="3" borderId="2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4" fontId="25" fillId="3" borderId="2" xfId="0" applyNumberFormat="1" applyFont="1" applyFill="1" applyBorder="1" applyAlignment="1">
      <alignment horizontal="center" vertical="center" wrapText="1"/>
    </xf>
    <xf numFmtId="10" fontId="25" fillId="3" borderId="2" xfId="0" applyNumberFormat="1" applyFont="1" applyFill="1" applyBorder="1" applyAlignment="1">
      <alignment horizontal="center" vertical="center" wrapText="1"/>
    </xf>
    <xf numFmtId="2" fontId="25" fillId="3" borderId="2" xfId="0" applyNumberFormat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4" fontId="23" fillId="3" borderId="2" xfId="0" applyNumberFormat="1" applyFont="1" applyFill="1" applyBorder="1" applyAlignment="1">
      <alignment horizontal="center" vertical="center" wrapText="1"/>
    </xf>
    <xf numFmtId="10" fontId="23" fillId="3" borderId="2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center" vertical="center"/>
    </xf>
    <xf numFmtId="4" fontId="22" fillId="3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4" fontId="25" fillId="3" borderId="10" xfId="0" applyNumberFormat="1" applyFont="1" applyFill="1" applyBorder="1" applyAlignment="1">
      <alignment horizontal="center" vertical="center" wrapText="1"/>
    </xf>
    <xf numFmtId="164" fontId="23" fillId="3" borderId="10" xfId="0" applyNumberFormat="1" applyFont="1" applyFill="1" applyBorder="1" applyAlignment="1">
      <alignment horizontal="center" vertical="center" wrapText="1"/>
    </xf>
    <xf numFmtId="165" fontId="24" fillId="3" borderId="10" xfId="0" applyNumberFormat="1" applyFont="1" applyFill="1" applyBorder="1" applyAlignment="1">
      <alignment horizontal="center" vertical="center" wrapText="1"/>
    </xf>
    <xf numFmtId="0" fontId="24" fillId="3" borderId="10" xfId="0" applyNumberFormat="1" applyFont="1" applyFill="1" applyBorder="1" applyAlignment="1">
      <alignment horizontal="center" vertical="center" wrapText="1"/>
    </xf>
    <xf numFmtId="3" fontId="24" fillId="3" borderId="10" xfId="0" applyNumberFormat="1" applyFont="1" applyFill="1" applyBorder="1" applyAlignment="1">
      <alignment horizontal="center" vertical="center" wrapText="1"/>
    </xf>
    <xf numFmtId="49" fontId="24" fillId="3" borderId="10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2" fontId="25" fillId="3" borderId="10" xfId="0" applyNumberFormat="1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49" fontId="29" fillId="3" borderId="2" xfId="0" applyNumberFormat="1" applyFont="1" applyFill="1" applyBorder="1" applyAlignment="1">
      <alignment horizontal="center" vertical="center" wrapText="1"/>
    </xf>
    <xf numFmtId="2" fontId="29" fillId="3" borderId="2" xfId="0" applyNumberFormat="1" applyFont="1" applyFill="1" applyBorder="1" applyAlignment="1">
      <alignment horizontal="center" vertical="center" wrapText="1"/>
    </xf>
    <xf numFmtId="4" fontId="29" fillId="3" borderId="2" xfId="0" applyNumberFormat="1" applyFont="1" applyFill="1" applyBorder="1" applyAlignment="1">
      <alignment horizontal="center" vertical="center" wrapText="1"/>
    </xf>
    <xf numFmtId="2" fontId="27" fillId="3" borderId="2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right" vertical="center"/>
    </xf>
    <xf numFmtId="4" fontId="18" fillId="0" borderId="2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4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4" fontId="11" fillId="0" borderId="0" xfId="2" applyNumberFormat="1" applyFont="1"/>
    <xf numFmtId="4" fontId="9" fillId="0" borderId="0" xfId="0" applyNumberFormat="1" applyFont="1"/>
    <xf numFmtId="4" fontId="19" fillId="0" borderId="0" xfId="0" applyNumberFormat="1" applyFont="1" applyBorder="1" applyAlignment="1">
      <alignment horizontal="right" vertical="center"/>
    </xf>
    <xf numFmtId="0" fontId="23" fillId="3" borderId="3" xfId="0" applyFont="1" applyFill="1" applyBorder="1" applyAlignment="1">
      <alignment horizontal="center" vertical="center" wrapText="1"/>
    </xf>
    <xf numFmtId="164" fontId="23" fillId="3" borderId="3" xfId="0" applyNumberFormat="1" applyFont="1" applyFill="1" applyBorder="1" applyAlignment="1">
      <alignment horizontal="center" vertical="center" wrapText="1"/>
    </xf>
    <xf numFmtId="165" fontId="24" fillId="3" borderId="3" xfId="0" applyNumberFormat="1" applyFont="1" applyFill="1" applyBorder="1" applyAlignment="1">
      <alignment horizontal="center" vertical="center" wrapText="1"/>
    </xf>
    <xf numFmtId="0" fontId="24" fillId="3" borderId="3" xfId="0" applyNumberFormat="1" applyFont="1" applyFill="1" applyBorder="1" applyAlignment="1">
      <alignment horizontal="center" vertical="center" wrapText="1"/>
    </xf>
    <xf numFmtId="3" fontId="24" fillId="3" borderId="3" xfId="0" applyNumberFormat="1" applyFont="1" applyFill="1" applyBorder="1" applyAlignment="1">
      <alignment horizontal="center" vertical="center" wrapText="1"/>
    </xf>
    <xf numFmtId="49" fontId="24" fillId="3" borderId="3" xfId="0" applyNumberFormat="1" applyFont="1" applyFill="1" applyBorder="1" applyAlignment="1">
      <alignment horizontal="center" vertical="center" wrapText="1"/>
    </xf>
    <xf numFmtId="4" fontId="23" fillId="3" borderId="3" xfId="0" applyNumberFormat="1" applyFont="1" applyFill="1" applyBorder="1" applyAlignment="1">
      <alignment horizontal="center" vertical="center" wrapText="1"/>
    </xf>
    <xf numFmtId="4" fontId="25" fillId="3" borderId="3" xfId="0" applyNumberFormat="1" applyFont="1" applyFill="1" applyBorder="1" applyAlignment="1">
      <alignment horizontal="center" vertical="center" wrapText="1"/>
    </xf>
    <xf numFmtId="10" fontId="23" fillId="3" borderId="3" xfId="0" applyNumberFormat="1" applyFont="1" applyFill="1" applyBorder="1" applyAlignment="1">
      <alignment horizontal="center" vertical="center" wrapText="1"/>
    </xf>
    <xf numFmtId="2" fontId="25" fillId="3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/>
    <xf numFmtId="4" fontId="7" fillId="2" borderId="2" xfId="0" applyNumberFormat="1" applyFont="1" applyFill="1" applyBorder="1"/>
    <xf numFmtId="0" fontId="23" fillId="3" borderId="10" xfId="0" applyFont="1" applyFill="1" applyBorder="1" applyAlignment="1">
      <alignment horizontal="center" vertical="center" wrapText="1"/>
    </xf>
    <xf numFmtId="4" fontId="23" fillId="3" borderId="10" xfId="0" applyNumberFormat="1" applyFont="1" applyFill="1" applyBorder="1" applyAlignment="1">
      <alignment horizontal="center" vertical="center" wrapText="1"/>
    </xf>
    <xf numFmtId="10" fontId="23" fillId="3" borderId="10" xfId="0" applyNumberFormat="1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right" vertical="center"/>
    </xf>
    <xf numFmtId="0" fontId="25" fillId="3" borderId="10" xfId="0" applyFont="1" applyFill="1" applyBorder="1" applyAlignment="1">
      <alignment horizontal="center" vertical="center" wrapText="1"/>
    </xf>
    <xf numFmtId="10" fontId="25" fillId="3" borderId="10" xfId="0" applyNumberFormat="1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7" fillId="2" borderId="0" xfId="0" applyFont="1" applyFill="1" applyBorder="1"/>
    <xf numFmtId="4" fontId="7" fillId="2" borderId="0" xfId="0" applyNumberFormat="1" applyFont="1" applyFill="1" applyBorder="1"/>
    <xf numFmtId="4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0" fontId="19" fillId="3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vertical="top"/>
    </xf>
    <xf numFmtId="4" fontId="13" fillId="0" borderId="0" xfId="0" applyNumberFormat="1" applyFont="1" applyBorder="1" applyAlignment="1">
      <alignment horizontal="center" vertical="center"/>
    </xf>
    <xf numFmtId="0" fontId="7" fillId="3" borderId="0" xfId="0" applyFont="1" applyFill="1"/>
    <xf numFmtId="0" fontId="19" fillId="3" borderId="0" xfId="0" applyFont="1" applyFill="1" applyAlignment="1">
      <alignment vertical="center" wrapText="1"/>
    </xf>
    <xf numFmtId="0" fontId="0" fillId="3" borderId="0" xfId="0" applyFill="1" applyAlignment="1">
      <alignment horizontal="center" vertical="top" wrapText="1"/>
    </xf>
    <xf numFmtId="4" fontId="18" fillId="0" borderId="10" xfId="0" applyNumberFormat="1" applyFont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164" fontId="23" fillId="3" borderId="14" xfId="0" applyNumberFormat="1" applyFont="1" applyFill="1" applyBorder="1" applyAlignment="1">
      <alignment horizontal="center" vertical="center" wrapText="1"/>
    </xf>
    <xf numFmtId="165" fontId="24" fillId="3" borderId="14" xfId="0" applyNumberFormat="1" applyFont="1" applyFill="1" applyBorder="1" applyAlignment="1">
      <alignment horizontal="center" vertical="center" wrapText="1"/>
    </xf>
    <xf numFmtId="0" fontId="24" fillId="3" borderId="14" xfId="0" applyNumberFormat="1" applyFont="1" applyFill="1" applyBorder="1" applyAlignment="1">
      <alignment horizontal="center" vertical="center" wrapText="1"/>
    </xf>
    <xf numFmtId="3" fontId="24" fillId="3" borderId="14" xfId="0" applyNumberFormat="1" applyFont="1" applyFill="1" applyBorder="1" applyAlignment="1">
      <alignment horizontal="center" vertical="center" wrapText="1"/>
    </xf>
    <xf numFmtId="49" fontId="24" fillId="3" borderId="14" xfId="0" applyNumberFormat="1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4" fontId="25" fillId="3" borderId="14" xfId="0" applyNumberFormat="1" applyFont="1" applyFill="1" applyBorder="1" applyAlignment="1">
      <alignment horizontal="center" vertical="center" wrapText="1"/>
    </xf>
    <xf numFmtId="10" fontId="25" fillId="3" borderId="14" xfId="0" applyNumberFormat="1" applyFont="1" applyFill="1" applyBorder="1" applyAlignment="1">
      <alignment horizontal="center" vertical="center" wrapText="1"/>
    </xf>
    <xf numFmtId="2" fontId="25" fillId="3" borderId="14" xfId="0" applyNumberFormat="1" applyFont="1" applyFill="1" applyBorder="1" applyAlignment="1">
      <alignment horizontal="center" vertical="center" wrapText="1"/>
    </xf>
    <xf numFmtId="0" fontId="19" fillId="0" borderId="16" xfId="0" applyFont="1" applyBorder="1"/>
    <xf numFmtId="49" fontId="7" fillId="3" borderId="0" xfId="0" applyNumberFormat="1" applyFont="1" applyFill="1" applyBorder="1" applyAlignment="1">
      <alignment horizontal="center" vertical="top" wrapText="1"/>
    </xf>
    <xf numFmtId="4" fontId="19" fillId="0" borderId="0" xfId="0" applyNumberFormat="1" applyFont="1" applyBorder="1" applyAlignment="1">
      <alignment horizontal="right" vertical="center"/>
    </xf>
    <xf numFmtId="4" fontId="24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17" xfId="2" applyFont="1" applyBorder="1" applyAlignment="1">
      <alignment vertical="center" wrapText="1"/>
    </xf>
    <xf numFmtId="0" fontId="27" fillId="0" borderId="17" xfId="2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4" fontId="7" fillId="0" borderId="4" xfId="0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/>
    </xf>
    <xf numFmtId="4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6" fontId="7" fillId="3" borderId="4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33" fillId="3" borderId="9" xfId="0" applyFont="1" applyFill="1" applyBorder="1" applyAlignment="1">
      <alignment horizontal="center" vertical="center" wrapText="1"/>
    </xf>
    <xf numFmtId="0" fontId="33" fillId="3" borderId="1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3" fillId="3" borderId="9" xfId="0" applyFont="1" applyFill="1" applyBorder="1" applyAlignment="1">
      <alignment horizontal="right" vertical="center" wrapText="1"/>
    </xf>
    <xf numFmtId="0" fontId="34" fillId="0" borderId="13" xfId="0" applyFont="1" applyBorder="1" applyAlignment="1">
      <alignment horizontal="right" vertical="center" wrapText="1"/>
    </xf>
    <xf numFmtId="0" fontId="34" fillId="0" borderId="15" xfId="0" applyFont="1" applyBorder="1" applyAlignment="1">
      <alignment horizontal="righ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/>
    </xf>
    <xf numFmtId="0" fontId="0" fillId="0" borderId="0" xfId="0" applyAlignment="1"/>
    <xf numFmtId="0" fontId="31" fillId="0" borderId="4" xfId="0" applyFont="1" applyBorder="1" applyAlignment="1">
      <alignment horizontal="right" vertical="center"/>
    </xf>
    <xf numFmtId="0" fontId="32" fillId="0" borderId="5" xfId="0" applyFont="1" applyBorder="1" applyAlignment="1">
      <alignment horizontal="right"/>
    </xf>
    <xf numFmtId="0" fontId="32" fillId="0" borderId="6" xfId="0" applyFont="1" applyBorder="1" applyAlignment="1">
      <alignment horizontal="right"/>
    </xf>
    <xf numFmtId="0" fontId="0" fillId="0" borderId="0" xfId="0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left" wrapText="1"/>
    </xf>
    <xf numFmtId="0" fontId="30" fillId="3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35" fillId="0" borderId="6" xfId="0" applyFont="1" applyBorder="1" applyAlignment="1">
      <alignment horizontal="center"/>
    </xf>
  </cellXfs>
  <cellStyles count="3">
    <cellStyle name="Normalny" xfId="0" builtinId="0"/>
    <cellStyle name="Normalny 2" xfId="1"/>
    <cellStyle name="Normalny 5" xfId="2"/>
  </cellStyles>
  <dxfs count="4">
    <dxf>
      <font>
        <color theme="1"/>
      </font>
      <fill>
        <patternFill patternType="solid">
          <bgColor theme="1"/>
        </patternFill>
      </fill>
      <border>
        <left/>
        <right/>
        <top/>
        <bottom/>
      </border>
    </dxf>
    <dxf>
      <font>
        <color theme="1"/>
      </font>
      <fill>
        <patternFill patternType="solid">
          <bgColor theme="1"/>
        </patternFill>
      </fill>
      <border>
        <left/>
        <right/>
        <top/>
        <bottom/>
      </border>
    </dxf>
    <dxf>
      <font>
        <color theme="1"/>
      </font>
      <fill>
        <patternFill patternType="solid">
          <bgColor theme="1"/>
        </patternFill>
      </fill>
      <border>
        <left/>
        <right/>
        <top/>
        <bottom/>
      </border>
    </dxf>
    <dxf>
      <font>
        <color theme="1"/>
      </font>
      <fill>
        <patternFill patternType="solid">
          <bgColor theme="1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68"/>
  <sheetViews>
    <sheetView tabSelected="1" view="pageBreakPreview" topLeftCell="A133" zoomScale="70" zoomScaleNormal="100" zoomScaleSheetLayoutView="70" zoomScalePageLayoutView="50" workbookViewId="0">
      <selection activeCell="F150" sqref="F150"/>
    </sheetView>
  </sheetViews>
  <sheetFormatPr defaultRowHeight="15"/>
  <cols>
    <col min="1" max="1" width="8.875" style="1" customWidth="1"/>
    <col min="2" max="2" width="19.25" style="1" customWidth="1"/>
    <col min="3" max="3" width="19.75" style="1" customWidth="1"/>
    <col min="4" max="4" width="15.5" style="1" customWidth="1"/>
    <col min="5" max="5" width="33.625" style="1" customWidth="1"/>
    <col min="6" max="6" width="44.75" style="1" customWidth="1"/>
    <col min="7" max="7" width="9.5" style="1" customWidth="1"/>
    <col min="8" max="9" width="17.375" style="1" customWidth="1"/>
    <col min="10" max="11" width="17.875" style="1" customWidth="1"/>
    <col min="12" max="12" width="16.625" style="1" customWidth="1"/>
    <col min="13" max="13" width="17.25" style="1" customWidth="1"/>
    <col min="14" max="14" width="15.125" style="1" customWidth="1"/>
    <col min="15" max="15" width="16.875" style="1" customWidth="1"/>
    <col min="16" max="16" width="17.625" style="1" customWidth="1"/>
    <col min="17" max="17" width="17" style="1" customWidth="1"/>
    <col min="18" max="18" width="18.125" style="1" customWidth="1"/>
    <col min="19" max="19" width="20" style="1" customWidth="1"/>
    <col min="20" max="20" width="18.75" style="1" customWidth="1"/>
    <col min="21" max="21" width="18" style="1" customWidth="1"/>
    <col min="22" max="22" width="19.5" style="1" customWidth="1"/>
    <col min="23" max="23" width="9" style="1"/>
    <col min="24" max="24" width="27.75" style="1" customWidth="1"/>
    <col min="25" max="16384" width="9" style="1"/>
  </cols>
  <sheetData>
    <row r="1" spans="1:24" s="2" customFormat="1" ht="71.25" customHeight="1">
      <c r="A1" s="187" t="s">
        <v>550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</row>
    <row r="2" spans="1:24" s="3" customFormat="1" ht="63">
      <c r="A2" s="89" t="s">
        <v>0</v>
      </c>
      <c r="B2" s="89" t="s">
        <v>28</v>
      </c>
      <c r="C2" s="90" t="s">
        <v>1</v>
      </c>
      <c r="D2" s="91" t="s">
        <v>2</v>
      </c>
      <c r="E2" s="92" t="s">
        <v>3</v>
      </c>
      <c r="F2" s="92" t="s">
        <v>4</v>
      </c>
      <c r="G2" s="92" t="s">
        <v>25</v>
      </c>
      <c r="H2" s="92" t="s">
        <v>5</v>
      </c>
      <c r="I2" s="92" t="s">
        <v>6</v>
      </c>
      <c r="J2" s="92" t="s">
        <v>15</v>
      </c>
      <c r="K2" s="92" t="s">
        <v>16</v>
      </c>
      <c r="L2" s="92" t="s">
        <v>29</v>
      </c>
      <c r="M2" s="93" t="s">
        <v>7</v>
      </c>
      <c r="N2" s="93" t="s">
        <v>8</v>
      </c>
      <c r="O2" s="93" t="s">
        <v>9</v>
      </c>
      <c r="P2" s="94" t="s">
        <v>26</v>
      </c>
      <c r="Q2" s="93" t="s">
        <v>27</v>
      </c>
      <c r="R2" s="93" t="s">
        <v>17</v>
      </c>
      <c r="S2" s="93" t="s">
        <v>18</v>
      </c>
      <c r="T2" s="93" t="s">
        <v>132</v>
      </c>
      <c r="U2" s="92" t="s">
        <v>10</v>
      </c>
      <c r="V2" s="93" t="s">
        <v>24</v>
      </c>
    </row>
    <row r="3" spans="1:24" s="3" customFormat="1" ht="50.25" customHeight="1">
      <c r="A3" s="73">
        <v>1</v>
      </c>
      <c r="B3" s="63" t="s">
        <v>47</v>
      </c>
      <c r="C3" s="64">
        <v>5</v>
      </c>
      <c r="D3" s="65" t="s">
        <v>36</v>
      </c>
      <c r="E3" s="66" t="s">
        <v>35</v>
      </c>
      <c r="F3" s="66" t="s">
        <v>37</v>
      </c>
      <c r="G3" s="67" t="s">
        <v>34</v>
      </c>
      <c r="H3" s="68" t="s">
        <v>12</v>
      </c>
      <c r="I3" s="69" t="s">
        <v>11</v>
      </c>
      <c r="J3" s="69" t="s">
        <v>12</v>
      </c>
      <c r="K3" s="69" t="s">
        <v>11</v>
      </c>
      <c r="L3" s="69" t="s">
        <v>30</v>
      </c>
      <c r="M3" s="70">
        <v>270253.02</v>
      </c>
      <c r="N3" s="70">
        <v>220083.76</v>
      </c>
      <c r="O3" s="70">
        <v>93535.6</v>
      </c>
      <c r="P3" s="70">
        <f>O3</f>
        <v>93535.6</v>
      </c>
      <c r="Q3" s="70">
        <v>16506.28</v>
      </c>
      <c r="R3" s="70">
        <v>110041.88</v>
      </c>
      <c r="S3" s="71">
        <v>0.5</v>
      </c>
      <c r="T3" s="72">
        <v>84</v>
      </c>
      <c r="U3" s="72">
        <v>59</v>
      </c>
      <c r="V3" s="71">
        <v>0.70238095238095233</v>
      </c>
      <c r="X3" s="41"/>
    </row>
    <row r="4" spans="1:24" s="3" customFormat="1" ht="50.25" customHeight="1">
      <c r="A4" s="73">
        <v>2</v>
      </c>
      <c r="B4" s="63" t="s">
        <v>48</v>
      </c>
      <c r="C4" s="64">
        <v>9</v>
      </c>
      <c r="D4" s="65" t="s">
        <v>38</v>
      </c>
      <c r="E4" s="66" t="s">
        <v>39</v>
      </c>
      <c r="F4" s="66" t="s">
        <v>40</v>
      </c>
      <c r="G4" s="67" t="s">
        <v>33</v>
      </c>
      <c r="H4" s="68" t="s">
        <v>12</v>
      </c>
      <c r="I4" s="69" t="s">
        <v>11</v>
      </c>
      <c r="J4" s="69" t="s">
        <v>12</v>
      </c>
      <c r="K4" s="69" t="s">
        <v>11</v>
      </c>
      <c r="L4" s="69" t="s">
        <v>30</v>
      </c>
      <c r="M4" s="70">
        <v>336585.33</v>
      </c>
      <c r="N4" s="70">
        <v>288460.23</v>
      </c>
      <c r="O4" s="70">
        <v>122595.6</v>
      </c>
      <c r="P4" s="70">
        <f>P3+O4</f>
        <v>216131.20000000001</v>
      </c>
      <c r="Q4" s="70">
        <v>21634.52</v>
      </c>
      <c r="R4" s="70">
        <v>144230.12</v>
      </c>
      <c r="S4" s="71">
        <v>0.50000001733341193</v>
      </c>
      <c r="T4" s="72">
        <v>84</v>
      </c>
      <c r="U4" s="72">
        <v>70.5</v>
      </c>
      <c r="V4" s="71">
        <v>0.8392857142857143</v>
      </c>
      <c r="X4" s="41"/>
    </row>
    <row r="5" spans="1:24" s="3" customFormat="1" ht="57.75" customHeight="1">
      <c r="A5" s="73">
        <v>3</v>
      </c>
      <c r="B5" s="63" t="s">
        <v>49</v>
      </c>
      <c r="C5" s="64">
        <v>12</v>
      </c>
      <c r="D5" s="65" t="s">
        <v>41</v>
      </c>
      <c r="E5" s="66" t="s">
        <v>42</v>
      </c>
      <c r="F5" s="66" t="s">
        <v>43</v>
      </c>
      <c r="G5" s="67" t="s">
        <v>33</v>
      </c>
      <c r="H5" s="68" t="s">
        <v>32</v>
      </c>
      <c r="I5" s="69" t="s">
        <v>51</v>
      </c>
      <c r="J5" s="69" t="s">
        <v>32</v>
      </c>
      <c r="K5" s="69" t="s">
        <v>51</v>
      </c>
      <c r="L5" s="69" t="s">
        <v>30</v>
      </c>
      <c r="M5" s="70">
        <v>399914.99</v>
      </c>
      <c r="N5" s="70">
        <v>323810.87</v>
      </c>
      <c r="O5" s="70">
        <v>97875.08</v>
      </c>
      <c r="P5" s="70">
        <f>P4+O5</f>
        <v>314006.28000000003</v>
      </c>
      <c r="Q5" s="70">
        <v>17272.07</v>
      </c>
      <c r="R5" s="70">
        <v>115147.15</v>
      </c>
      <c r="S5" s="71">
        <v>0.35560001429229349</v>
      </c>
      <c r="T5" s="72">
        <v>84</v>
      </c>
      <c r="U5" s="72">
        <v>68</v>
      </c>
      <c r="V5" s="71">
        <v>0.80952380952380953</v>
      </c>
      <c r="X5" s="41"/>
    </row>
    <row r="6" spans="1:24" s="135" customFormat="1" ht="57.75" customHeight="1">
      <c r="A6" s="73">
        <v>4</v>
      </c>
      <c r="B6" s="63" t="s">
        <v>49</v>
      </c>
      <c r="C6" s="64">
        <v>13</v>
      </c>
      <c r="D6" s="65" t="s">
        <v>520</v>
      </c>
      <c r="E6" s="66" t="s">
        <v>521</v>
      </c>
      <c r="F6" s="66" t="s">
        <v>522</v>
      </c>
      <c r="G6" s="67" t="s">
        <v>33</v>
      </c>
      <c r="H6" s="68" t="s">
        <v>12</v>
      </c>
      <c r="I6" s="69" t="s">
        <v>11</v>
      </c>
      <c r="J6" s="69" t="s">
        <v>12</v>
      </c>
      <c r="K6" s="69" t="s">
        <v>11</v>
      </c>
      <c r="L6" s="69" t="s">
        <v>30</v>
      </c>
      <c r="M6" s="70">
        <v>365367.07</v>
      </c>
      <c r="N6" s="70">
        <v>299992.89</v>
      </c>
      <c r="O6" s="70">
        <v>127496.98</v>
      </c>
      <c r="P6" s="70">
        <f>P5+O6</f>
        <v>441503.26</v>
      </c>
      <c r="Q6" s="70">
        <v>22499.47</v>
      </c>
      <c r="R6" s="70">
        <v>149996.45000000001</v>
      </c>
      <c r="S6" s="71">
        <v>0.5</v>
      </c>
      <c r="T6" s="72">
        <v>84</v>
      </c>
      <c r="U6" s="72">
        <v>68</v>
      </c>
      <c r="V6" s="71">
        <v>0.80952380952380953</v>
      </c>
      <c r="X6" s="42"/>
    </row>
    <row r="7" spans="1:24" s="3" customFormat="1" ht="45.75" customHeight="1">
      <c r="A7" s="73">
        <v>5</v>
      </c>
      <c r="B7" s="63" t="s">
        <v>50</v>
      </c>
      <c r="C7" s="64">
        <v>15</v>
      </c>
      <c r="D7" s="65" t="s">
        <v>44</v>
      </c>
      <c r="E7" s="66" t="s">
        <v>45</v>
      </c>
      <c r="F7" s="66" t="s">
        <v>46</v>
      </c>
      <c r="G7" s="67" t="s">
        <v>33</v>
      </c>
      <c r="H7" s="68" t="s">
        <v>12</v>
      </c>
      <c r="I7" s="69" t="s">
        <v>11</v>
      </c>
      <c r="J7" s="69" t="s">
        <v>12</v>
      </c>
      <c r="K7" s="69" t="s">
        <v>11</v>
      </c>
      <c r="L7" s="69" t="s">
        <v>30</v>
      </c>
      <c r="M7" s="70">
        <v>465984.21</v>
      </c>
      <c r="N7" s="70">
        <v>299995.46999999997</v>
      </c>
      <c r="O7" s="70">
        <v>127498.07</v>
      </c>
      <c r="P7" s="70">
        <f t="shared" ref="P7:P70" si="0">P6+O7</f>
        <v>569001.33000000007</v>
      </c>
      <c r="Q7" s="70">
        <v>22499.66</v>
      </c>
      <c r="R7" s="70">
        <v>149997.73000000001</v>
      </c>
      <c r="S7" s="71">
        <v>0.49999998333308177</v>
      </c>
      <c r="T7" s="72">
        <v>84</v>
      </c>
      <c r="U7" s="72">
        <v>50.5</v>
      </c>
      <c r="V7" s="71">
        <v>0.60119047619047616</v>
      </c>
      <c r="X7" s="41"/>
    </row>
    <row r="8" spans="1:24" ht="59.25" customHeight="1">
      <c r="A8" s="73">
        <v>6</v>
      </c>
      <c r="B8" s="73" t="s">
        <v>52</v>
      </c>
      <c r="C8" s="64">
        <v>20</v>
      </c>
      <c r="D8" s="67" t="s">
        <v>53</v>
      </c>
      <c r="E8" s="74" t="s">
        <v>54</v>
      </c>
      <c r="F8" s="74" t="s">
        <v>55</v>
      </c>
      <c r="G8" s="67" t="s">
        <v>33</v>
      </c>
      <c r="H8" s="73" t="s">
        <v>56</v>
      </c>
      <c r="I8" s="73" t="s">
        <v>57</v>
      </c>
      <c r="J8" s="73" t="s">
        <v>19</v>
      </c>
      <c r="K8" s="73" t="s">
        <v>20</v>
      </c>
      <c r="L8" s="69" t="s">
        <v>30</v>
      </c>
      <c r="M8" s="75">
        <v>360711</v>
      </c>
      <c r="N8" s="75">
        <v>290400</v>
      </c>
      <c r="O8" s="75">
        <v>123420</v>
      </c>
      <c r="P8" s="70">
        <f t="shared" si="0"/>
        <v>692421.33000000007</v>
      </c>
      <c r="Q8" s="75">
        <v>21780</v>
      </c>
      <c r="R8" s="75">
        <v>145200</v>
      </c>
      <c r="S8" s="76">
        <v>0.5</v>
      </c>
      <c r="T8" s="72">
        <v>84</v>
      </c>
      <c r="U8" s="72">
        <v>77</v>
      </c>
      <c r="V8" s="76">
        <v>0.91666666666666663</v>
      </c>
      <c r="X8" s="41"/>
    </row>
    <row r="9" spans="1:24" s="3" customFormat="1" ht="66" customHeight="1">
      <c r="A9" s="73">
        <v>7</v>
      </c>
      <c r="B9" s="63" t="s">
        <v>52</v>
      </c>
      <c r="C9" s="64">
        <v>19</v>
      </c>
      <c r="D9" s="65" t="s">
        <v>61</v>
      </c>
      <c r="E9" s="66" t="s">
        <v>62</v>
      </c>
      <c r="F9" s="66" t="s">
        <v>338</v>
      </c>
      <c r="G9" s="67" t="s">
        <v>34</v>
      </c>
      <c r="H9" s="68" t="s">
        <v>21</v>
      </c>
      <c r="I9" s="69" t="s">
        <v>63</v>
      </c>
      <c r="J9" s="69" t="s">
        <v>21</v>
      </c>
      <c r="K9" s="69" t="s">
        <v>63</v>
      </c>
      <c r="L9" s="69" t="s">
        <v>30</v>
      </c>
      <c r="M9" s="70">
        <v>369004.32</v>
      </c>
      <c r="N9" s="70">
        <v>300003.5</v>
      </c>
      <c r="O9" s="70">
        <v>127475.99</v>
      </c>
      <c r="P9" s="70">
        <f t="shared" si="0"/>
        <v>819897.32000000007</v>
      </c>
      <c r="Q9" s="70">
        <v>22495.759999999998</v>
      </c>
      <c r="R9" s="70">
        <v>149971.75</v>
      </c>
      <c r="S9" s="71">
        <v>0.49990000116665306</v>
      </c>
      <c r="T9" s="72">
        <v>84</v>
      </c>
      <c r="U9" s="72">
        <v>71.5</v>
      </c>
      <c r="V9" s="71">
        <v>0.85119047619047616</v>
      </c>
      <c r="X9" s="41"/>
    </row>
    <row r="10" spans="1:24" s="3" customFormat="1" ht="36.75" customHeight="1">
      <c r="A10" s="73">
        <v>8</v>
      </c>
      <c r="B10" s="63" t="s">
        <v>52</v>
      </c>
      <c r="C10" s="64">
        <v>22</v>
      </c>
      <c r="D10" s="65" t="s">
        <v>58</v>
      </c>
      <c r="E10" s="66" t="s">
        <v>59</v>
      </c>
      <c r="F10" s="66" t="s">
        <v>60</v>
      </c>
      <c r="G10" s="67" t="s">
        <v>33</v>
      </c>
      <c r="H10" s="73" t="s">
        <v>32</v>
      </c>
      <c r="I10" s="73" t="s">
        <v>22</v>
      </c>
      <c r="J10" s="73" t="s">
        <v>32</v>
      </c>
      <c r="K10" s="73" t="s">
        <v>22</v>
      </c>
      <c r="L10" s="69" t="s">
        <v>30</v>
      </c>
      <c r="M10" s="75">
        <v>393255.6</v>
      </c>
      <c r="N10" s="75">
        <v>319720</v>
      </c>
      <c r="O10" s="75">
        <v>127483.55</v>
      </c>
      <c r="P10" s="70">
        <f t="shared" si="0"/>
        <v>947380.87000000011</v>
      </c>
      <c r="Q10" s="75">
        <v>22497.1</v>
      </c>
      <c r="R10" s="75">
        <v>149980.65</v>
      </c>
      <c r="S10" s="76">
        <v>0.46909999374452643</v>
      </c>
      <c r="T10" s="72">
        <v>84</v>
      </c>
      <c r="U10" s="72">
        <v>67.5</v>
      </c>
      <c r="V10" s="71">
        <v>0.8035714285714286</v>
      </c>
      <c r="X10" s="41"/>
    </row>
    <row r="11" spans="1:24" ht="62.25" customHeight="1">
      <c r="A11" s="73">
        <v>9</v>
      </c>
      <c r="B11" s="63" t="s">
        <v>52</v>
      </c>
      <c r="C11" s="64">
        <v>21</v>
      </c>
      <c r="D11" s="65" t="s">
        <v>64</v>
      </c>
      <c r="E11" s="66" t="s">
        <v>65</v>
      </c>
      <c r="F11" s="66" t="s">
        <v>66</v>
      </c>
      <c r="G11" s="67" t="s">
        <v>34</v>
      </c>
      <c r="H11" s="73" t="s">
        <v>12</v>
      </c>
      <c r="I11" s="73" t="s">
        <v>11</v>
      </c>
      <c r="J11" s="73" t="s">
        <v>12</v>
      </c>
      <c r="K11" s="73" t="s">
        <v>11</v>
      </c>
      <c r="L11" s="69" t="s">
        <v>30</v>
      </c>
      <c r="M11" s="75">
        <v>430500</v>
      </c>
      <c r="N11" s="75">
        <v>350000</v>
      </c>
      <c r="O11" s="75">
        <v>127330</v>
      </c>
      <c r="P11" s="70">
        <f t="shared" si="0"/>
        <v>1074710.8700000001</v>
      </c>
      <c r="Q11" s="75">
        <v>22470</v>
      </c>
      <c r="R11" s="75">
        <v>149800</v>
      </c>
      <c r="S11" s="76">
        <v>0.42799999999999999</v>
      </c>
      <c r="T11" s="72">
        <v>84</v>
      </c>
      <c r="U11" s="72">
        <v>63.5</v>
      </c>
      <c r="V11" s="76">
        <v>0.75595238095238093</v>
      </c>
      <c r="X11" s="41"/>
    </row>
    <row r="12" spans="1:24" s="3" customFormat="1" ht="91.5" customHeight="1">
      <c r="A12" s="73">
        <v>10</v>
      </c>
      <c r="B12" s="63" t="s">
        <v>52</v>
      </c>
      <c r="C12" s="64">
        <v>17</v>
      </c>
      <c r="D12" s="65" t="s">
        <v>67</v>
      </c>
      <c r="E12" s="66" t="s">
        <v>339</v>
      </c>
      <c r="F12" s="66" t="s">
        <v>68</v>
      </c>
      <c r="G12" s="67" t="s">
        <v>34</v>
      </c>
      <c r="H12" s="68" t="s">
        <v>12</v>
      </c>
      <c r="I12" s="69" t="s">
        <v>11</v>
      </c>
      <c r="J12" s="69" t="s">
        <v>12</v>
      </c>
      <c r="K12" s="69" t="s">
        <v>11</v>
      </c>
      <c r="L12" s="69" t="s">
        <v>30</v>
      </c>
      <c r="M12" s="70">
        <v>368873.5</v>
      </c>
      <c r="N12" s="70">
        <v>299450</v>
      </c>
      <c r="O12" s="70">
        <v>127266.25</v>
      </c>
      <c r="P12" s="70">
        <f t="shared" si="0"/>
        <v>1201977.1200000001</v>
      </c>
      <c r="Q12" s="70">
        <v>22458.75</v>
      </c>
      <c r="R12" s="70">
        <v>149725</v>
      </c>
      <c r="S12" s="71">
        <v>0.5</v>
      </c>
      <c r="T12" s="72">
        <v>84</v>
      </c>
      <c r="U12" s="72">
        <v>55</v>
      </c>
      <c r="V12" s="71">
        <v>0.65476190476190477</v>
      </c>
      <c r="X12" s="41"/>
    </row>
    <row r="13" spans="1:24" ht="59.25" customHeight="1">
      <c r="A13" s="73">
        <v>11</v>
      </c>
      <c r="B13" s="63" t="s">
        <v>69</v>
      </c>
      <c r="C13" s="64">
        <v>27</v>
      </c>
      <c r="D13" s="65" t="s">
        <v>70</v>
      </c>
      <c r="E13" s="66" t="s">
        <v>71</v>
      </c>
      <c r="F13" s="66" t="s">
        <v>72</v>
      </c>
      <c r="G13" s="67" t="s">
        <v>33</v>
      </c>
      <c r="H13" s="73" t="s">
        <v>23</v>
      </c>
      <c r="I13" s="73" t="s">
        <v>73</v>
      </c>
      <c r="J13" s="73" t="s">
        <v>23</v>
      </c>
      <c r="K13" s="73" t="s">
        <v>73</v>
      </c>
      <c r="L13" s="69" t="s">
        <v>30</v>
      </c>
      <c r="M13" s="75">
        <v>388124.85</v>
      </c>
      <c r="N13" s="75">
        <v>316320</v>
      </c>
      <c r="O13" s="75">
        <v>127445.33</v>
      </c>
      <c r="P13" s="70">
        <f t="shared" si="0"/>
        <v>1329422.4500000002</v>
      </c>
      <c r="Q13" s="75">
        <v>22490.36</v>
      </c>
      <c r="R13" s="75">
        <v>149935.67999999999</v>
      </c>
      <c r="S13" s="76">
        <v>0.47400003161355592</v>
      </c>
      <c r="T13" s="72">
        <v>84</v>
      </c>
      <c r="U13" s="72">
        <v>71</v>
      </c>
      <c r="V13" s="76">
        <v>0.84523809523809523</v>
      </c>
      <c r="X13" s="41"/>
    </row>
    <row r="14" spans="1:24" ht="64.5" customHeight="1">
      <c r="A14" s="73">
        <v>12</v>
      </c>
      <c r="B14" s="63" t="s">
        <v>74</v>
      </c>
      <c r="C14" s="64">
        <v>30</v>
      </c>
      <c r="D14" s="65" t="s">
        <v>75</v>
      </c>
      <c r="E14" s="66" t="s">
        <v>76</v>
      </c>
      <c r="F14" s="66" t="s">
        <v>77</v>
      </c>
      <c r="G14" s="67" t="s">
        <v>33</v>
      </c>
      <c r="H14" s="73" t="s">
        <v>31</v>
      </c>
      <c r="I14" s="73" t="s">
        <v>78</v>
      </c>
      <c r="J14" s="73" t="s">
        <v>12</v>
      </c>
      <c r="K14" s="73" t="s">
        <v>11</v>
      </c>
      <c r="L14" s="69" t="s">
        <v>30</v>
      </c>
      <c r="M14" s="75">
        <v>193971</v>
      </c>
      <c r="N14" s="75">
        <v>157700</v>
      </c>
      <c r="O14" s="75">
        <v>67022.5</v>
      </c>
      <c r="P14" s="70">
        <f t="shared" si="0"/>
        <v>1396444.9500000002</v>
      </c>
      <c r="Q14" s="75">
        <v>11827.5</v>
      </c>
      <c r="R14" s="75">
        <v>78850</v>
      </c>
      <c r="S14" s="76">
        <v>0.5</v>
      </c>
      <c r="T14" s="72">
        <v>84</v>
      </c>
      <c r="U14" s="72">
        <v>71</v>
      </c>
      <c r="V14" s="76">
        <v>0.84523809523809523</v>
      </c>
      <c r="X14" s="41"/>
    </row>
    <row r="15" spans="1:24" ht="64.5" customHeight="1">
      <c r="A15" s="73">
        <v>13</v>
      </c>
      <c r="B15" s="63" t="s">
        <v>74</v>
      </c>
      <c r="C15" s="64">
        <v>31</v>
      </c>
      <c r="D15" s="65" t="s">
        <v>133</v>
      </c>
      <c r="E15" s="66" t="s">
        <v>134</v>
      </c>
      <c r="F15" s="66" t="s">
        <v>135</v>
      </c>
      <c r="G15" s="67" t="s">
        <v>34</v>
      </c>
      <c r="H15" s="73" t="s">
        <v>136</v>
      </c>
      <c r="I15" s="73" t="s">
        <v>137</v>
      </c>
      <c r="J15" s="73" t="s">
        <v>136</v>
      </c>
      <c r="K15" s="73" t="s">
        <v>138</v>
      </c>
      <c r="L15" s="69" t="s">
        <v>30</v>
      </c>
      <c r="M15" s="75">
        <v>301343.46000000002</v>
      </c>
      <c r="N15" s="75">
        <v>233397.1</v>
      </c>
      <c r="O15" s="75">
        <v>99193.77</v>
      </c>
      <c r="P15" s="70">
        <f t="shared" si="0"/>
        <v>1495638.7200000002</v>
      </c>
      <c r="Q15" s="75">
        <v>17504.78</v>
      </c>
      <c r="R15" s="75">
        <v>116698.55</v>
      </c>
      <c r="S15" s="76">
        <v>0.5</v>
      </c>
      <c r="T15" s="72">
        <v>84</v>
      </c>
      <c r="U15" s="72">
        <v>67.5</v>
      </c>
      <c r="V15" s="76">
        <v>0.8035714285714286</v>
      </c>
      <c r="X15" s="41"/>
    </row>
    <row r="16" spans="1:24" s="3" customFormat="1" ht="64.5" customHeight="1">
      <c r="A16" s="73">
        <v>14</v>
      </c>
      <c r="B16" s="63" t="s">
        <v>74</v>
      </c>
      <c r="C16" s="64">
        <v>34</v>
      </c>
      <c r="D16" s="65" t="s">
        <v>79</v>
      </c>
      <c r="E16" s="66" t="s">
        <v>80</v>
      </c>
      <c r="F16" s="66" t="s">
        <v>81</v>
      </c>
      <c r="G16" s="67" t="s">
        <v>34</v>
      </c>
      <c r="H16" s="68" t="s">
        <v>12</v>
      </c>
      <c r="I16" s="68" t="s">
        <v>11</v>
      </c>
      <c r="J16" s="68" t="s">
        <v>12</v>
      </c>
      <c r="K16" s="68" t="s">
        <v>11</v>
      </c>
      <c r="L16" s="69" t="s">
        <v>30</v>
      </c>
      <c r="M16" s="70">
        <v>196872</v>
      </c>
      <c r="N16" s="70">
        <v>160900</v>
      </c>
      <c r="O16" s="70">
        <v>68382.5</v>
      </c>
      <c r="P16" s="70">
        <f t="shared" si="0"/>
        <v>1564021.2200000002</v>
      </c>
      <c r="Q16" s="70">
        <v>12067.5</v>
      </c>
      <c r="R16" s="70">
        <v>80450</v>
      </c>
      <c r="S16" s="71">
        <v>0.5</v>
      </c>
      <c r="T16" s="72">
        <v>84</v>
      </c>
      <c r="U16" s="72">
        <v>67</v>
      </c>
      <c r="V16" s="71">
        <v>0.79761904761904767</v>
      </c>
      <c r="X16" s="41"/>
    </row>
    <row r="17" spans="1:24" ht="32.25" customHeight="1">
      <c r="A17" s="73">
        <v>15</v>
      </c>
      <c r="B17" s="63" t="s">
        <v>74</v>
      </c>
      <c r="C17" s="64">
        <v>33</v>
      </c>
      <c r="D17" s="65" t="s">
        <v>82</v>
      </c>
      <c r="E17" s="66" t="s">
        <v>83</v>
      </c>
      <c r="F17" s="66" t="s">
        <v>84</v>
      </c>
      <c r="G17" s="67" t="s">
        <v>33</v>
      </c>
      <c r="H17" s="73" t="s">
        <v>12</v>
      </c>
      <c r="I17" s="73" t="s">
        <v>11</v>
      </c>
      <c r="J17" s="73" t="s">
        <v>12</v>
      </c>
      <c r="K17" s="73" t="s">
        <v>11</v>
      </c>
      <c r="L17" s="69" t="s">
        <v>30</v>
      </c>
      <c r="M17" s="75">
        <v>202413.08</v>
      </c>
      <c r="N17" s="75">
        <v>165498.07999999999</v>
      </c>
      <c r="O17" s="75">
        <v>70336.679999999993</v>
      </c>
      <c r="P17" s="70">
        <f t="shared" si="0"/>
        <v>1634357.9000000001</v>
      </c>
      <c r="Q17" s="75">
        <v>12412.36</v>
      </c>
      <c r="R17" s="75">
        <v>82749.039999999994</v>
      </c>
      <c r="S17" s="76">
        <v>0.5</v>
      </c>
      <c r="T17" s="72">
        <v>84</v>
      </c>
      <c r="U17" s="72">
        <v>66</v>
      </c>
      <c r="V17" s="76">
        <v>0.7857142857142857</v>
      </c>
      <c r="X17" s="41"/>
    </row>
    <row r="18" spans="1:24" ht="25.5">
      <c r="A18" s="73">
        <v>16</v>
      </c>
      <c r="B18" s="63" t="s">
        <v>74</v>
      </c>
      <c r="C18" s="64">
        <v>28</v>
      </c>
      <c r="D18" s="65" t="s">
        <v>85</v>
      </c>
      <c r="E18" s="66" t="s">
        <v>86</v>
      </c>
      <c r="F18" s="66" t="s">
        <v>87</v>
      </c>
      <c r="G18" s="67" t="s">
        <v>33</v>
      </c>
      <c r="H18" s="73" t="s">
        <v>32</v>
      </c>
      <c r="I18" s="73" t="s">
        <v>88</v>
      </c>
      <c r="J18" s="73" t="s">
        <v>32</v>
      </c>
      <c r="K18" s="73" t="s">
        <v>88</v>
      </c>
      <c r="L18" s="69" t="s">
        <v>30</v>
      </c>
      <c r="M18" s="75">
        <v>367198.04</v>
      </c>
      <c r="N18" s="75">
        <v>299716</v>
      </c>
      <c r="O18" s="75">
        <v>127379.3</v>
      </c>
      <c r="P18" s="70">
        <f t="shared" si="0"/>
        <v>1761737.2000000002</v>
      </c>
      <c r="Q18" s="75">
        <v>22478.7</v>
      </c>
      <c r="R18" s="75">
        <v>149858</v>
      </c>
      <c r="S18" s="76">
        <v>0.5</v>
      </c>
      <c r="T18" s="72">
        <v>84</v>
      </c>
      <c r="U18" s="72">
        <v>65.5</v>
      </c>
      <c r="V18" s="76">
        <v>0.77976190476190477</v>
      </c>
      <c r="X18" s="41"/>
    </row>
    <row r="19" spans="1:24" s="3" customFormat="1" ht="44.25" customHeight="1">
      <c r="A19" s="68">
        <v>17</v>
      </c>
      <c r="B19" s="63" t="s">
        <v>74</v>
      </c>
      <c r="C19" s="64">
        <v>32</v>
      </c>
      <c r="D19" s="65" t="s">
        <v>89</v>
      </c>
      <c r="E19" s="66" t="s">
        <v>90</v>
      </c>
      <c r="F19" s="66" t="s">
        <v>131</v>
      </c>
      <c r="G19" s="67" t="s">
        <v>34</v>
      </c>
      <c r="H19" s="68" t="s">
        <v>12</v>
      </c>
      <c r="I19" s="68" t="s">
        <v>11</v>
      </c>
      <c r="J19" s="68" t="s">
        <v>12</v>
      </c>
      <c r="K19" s="68" t="s">
        <v>11</v>
      </c>
      <c r="L19" s="69" t="s">
        <v>30</v>
      </c>
      <c r="M19" s="70">
        <v>347646.8</v>
      </c>
      <c r="N19" s="70">
        <v>277160</v>
      </c>
      <c r="O19" s="70">
        <v>117793</v>
      </c>
      <c r="P19" s="70">
        <f t="shared" si="0"/>
        <v>1879530.2000000002</v>
      </c>
      <c r="Q19" s="70">
        <v>20787</v>
      </c>
      <c r="R19" s="70">
        <v>138580</v>
      </c>
      <c r="S19" s="71">
        <v>0.5</v>
      </c>
      <c r="T19" s="72">
        <v>84</v>
      </c>
      <c r="U19" s="72">
        <v>64</v>
      </c>
      <c r="V19" s="71">
        <v>0.76190476190476186</v>
      </c>
      <c r="X19" s="41"/>
    </row>
    <row r="20" spans="1:24" ht="39" customHeight="1">
      <c r="A20" s="68">
        <v>18</v>
      </c>
      <c r="B20" s="63" t="s">
        <v>91</v>
      </c>
      <c r="C20" s="64">
        <v>35</v>
      </c>
      <c r="D20" s="65" t="s">
        <v>93</v>
      </c>
      <c r="E20" s="66" t="s">
        <v>129</v>
      </c>
      <c r="F20" s="66" t="s">
        <v>94</v>
      </c>
      <c r="G20" s="67" t="s">
        <v>34</v>
      </c>
      <c r="H20" s="73" t="s">
        <v>95</v>
      </c>
      <c r="I20" s="73" t="s">
        <v>96</v>
      </c>
      <c r="J20" s="73" t="s">
        <v>95</v>
      </c>
      <c r="K20" s="73" t="s">
        <v>96</v>
      </c>
      <c r="L20" s="69" t="s">
        <v>30</v>
      </c>
      <c r="M20" s="75">
        <v>277753.55</v>
      </c>
      <c r="N20" s="75">
        <v>225283.41</v>
      </c>
      <c r="O20" s="75">
        <v>95745.45</v>
      </c>
      <c r="P20" s="70">
        <f t="shared" si="0"/>
        <v>1975275.6500000001</v>
      </c>
      <c r="Q20" s="75">
        <v>16896.259999999998</v>
      </c>
      <c r="R20" s="75">
        <v>112641.70999999999</v>
      </c>
      <c r="S20" s="76">
        <v>0.50000002219426631</v>
      </c>
      <c r="T20" s="72">
        <v>84</v>
      </c>
      <c r="U20" s="72">
        <v>57.5</v>
      </c>
      <c r="V20" s="76">
        <v>0.68452380952380953</v>
      </c>
      <c r="X20" s="41"/>
    </row>
    <row r="21" spans="1:24" s="40" customFormat="1" ht="42" customHeight="1">
      <c r="A21" s="68">
        <v>19</v>
      </c>
      <c r="B21" s="63" t="s">
        <v>92</v>
      </c>
      <c r="C21" s="64">
        <v>36</v>
      </c>
      <c r="D21" s="65" t="s">
        <v>97</v>
      </c>
      <c r="E21" s="66" t="s">
        <v>98</v>
      </c>
      <c r="F21" s="66" t="s">
        <v>99</v>
      </c>
      <c r="G21" s="67" t="s">
        <v>33</v>
      </c>
      <c r="H21" s="73" t="s">
        <v>12</v>
      </c>
      <c r="I21" s="73" t="s">
        <v>11</v>
      </c>
      <c r="J21" s="73" t="s">
        <v>12</v>
      </c>
      <c r="K21" s="73" t="s">
        <v>11</v>
      </c>
      <c r="L21" s="69" t="s">
        <v>30</v>
      </c>
      <c r="M21" s="75">
        <v>0</v>
      </c>
      <c r="N21" s="75">
        <v>0</v>
      </c>
      <c r="O21" s="75">
        <v>0</v>
      </c>
      <c r="P21" s="70">
        <f t="shared" si="0"/>
        <v>1975275.6500000001</v>
      </c>
      <c r="Q21" s="75">
        <v>0</v>
      </c>
      <c r="R21" s="75">
        <v>0</v>
      </c>
      <c r="S21" s="76">
        <v>0.5</v>
      </c>
      <c r="T21" s="72">
        <v>84</v>
      </c>
      <c r="U21" s="72">
        <v>70.5</v>
      </c>
      <c r="V21" s="76">
        <v>0.8392857142857143</v>
      </c>
      <c r="X21" s="42"/>
    </row>
    <row r="22" spans="1:24" ht="38.25">
      <c r="A22" s="68">
        <v>20</v>
      </c>
      <c r="B22" s="63" t="s">
        <v>100</v>
      </c>
      <c r="C22" s="64">
        <v>37</v>
      </c>
      <c r="D22" s="65" t="s">
        <v>101</v>
      </c>
      <c r="E22" s="66" t="s">
        <v>102</v>
      </c>
      <c r="F22" s="66" t="s">
        <v>103</v>
      </c>
      <c r="G22" s="67" t="s">
        <v>33</v>
      </c>
      <c r="H22" s="73" t="s">
        <v>21</v>
      </c>
      <c r="I22" s="73" t="s">
        <v>104</v>
      </c>
      <c r="J22" s="73" t="s">
        <v>21</v>
      </c>
      <c r="K22" s="73" t="s">
        <v>104</v>
      </c>
      <c r="L22" s="69" t="s">
        <v>30</v>
      </c>
      <c r="M22" s="75">
        <v>363981.46</v>
      </c>
      <c r="N22" s="75">
        <v>300852</v>
      </c>
      <c r="O22" s="75">
        <v>127478.51</v>
      </c>
      <c r="P22" s="70">
        <f t="shared" si="0"/>
        <v>2102754.16</v>
      </c>
      <c r="Q22" s="75">
        <v>22496.21</v>
      </c>
      <c r="R22" s="75">
        <v>149974.72</v>
      </c>
      <c r="S22" s="76">
        <v>0.49849999335221307</v>
      </c>
      <c r="T22" s="72">
        <v>84</v>
      </c>
      <c r="U22" s="72">
        <v>59</v>
      </c>
      <c r="V22" s="76">
        <v>0.70238095238095233</v>
      </c>
      <c r="X22" s="41"/>
    </row>
    <row r="23" spans="1:24" s="40" customFormat="1" ht="39" customHeight="1">
      <c r="A23" s="68">
        <v>21</v>
      </c>
      <c r="B23" s="63" t="s">
        <v>105</v>
      </c>
      <c r="C23" s="64">
        <v>40</v>
      </c>
      <c r="D23" s="65" t="s">
        <v>106</v>
      </c>
      <c r="E23" s="66" t="s">
        <v>107</v>
      </c>
      <c r="F23" s="66" t="s">
        <v>108</v>
      </c>
      <c r="G23" s="67" t="s">
        <v>33</v>
      </c>
      <c r="H23" s="73" t="s">
        <v>12</v>
      </c>
      <c r="I23" s="73" t="s">
        <v>11</v>
      </c>
      <c r="J23" s="73" t="s">
        <v>12</v>
      </c>
      <c r="K23" s="73" t="s">
        <v>11</v>
      </c>
      <c r="L23" s="69" t="s">
        <v>30</v>
      </c>
      <c r="M23" s="75">
        <v>0</v>
      </c>
      <c r="N23" s="75">
        <v>0</v>
      </c>
      <c r="O23" s="75">
        <v>0</v>
      </c>
      <c r="P23" s="70">
        <f t="shared" si="0"/>
        <v>2102754.16</v>
      </c>
      <c r="Q23" s="75">
        <v>0</v>
      </c>
      <c r="R23" s="75">
        <v>0</v>
      </c>
      <c r="S23" s="76">
        <v>0.49999999999999994</v>
      </c>
      <c r="T23" s="72">
        <v>84</v>
      </c>
      <c r="U23" s="72">
        <v>65.5</v>
      </c>
      <c r="V23" s="76">
        <v>0.77976190476190477</v>
      </c>
      <c r="X23" s="42"/>
    </row>
    <row r="24" spans="1:24" s="40" customFormat="1" ht="38.25">
      <c r="A24" s="68">
        <v>22</v>
      </c>
      <c r="B24" s="63" t="s">
        <v>105</v>
      </c>
      <c r="C24" s="64">
        <v>42</v>
      </c>
      <c r="D24" s="65" t="s">
        <v>109</v>
      </c>
      <c r="E24" s="66" t="s">
        <v>110</v>
      </c>
      <c r="F24" s="66" t="s">
        <v>130</v>
      </c>
      <c r="G24" s="67" t="s">
        <v>34</v>
      </c>
      <c r="H24" s="73" t="s">
        <v>12</v>
      </c>
      <c r="I24" s="73" t="s">
        <v>11</v>
      </c>
      <c r="J24" s="73" t="s">
        <v>12</v>
      </c>
      <c r="K24" s="73" t="s">
        <v>11</v>
      </c>
      <c r="L24" s="69" t="s">
        <v>30</v>
      </c>
      <c r="M24" s="75">
        <v>290883.83</v>
      </c>
      <c r="N24" s="75">
        <v>237832.38</v>
      </c>
      <c r="O24" s="75">
        <v>101078.76</v>
      </c>
      <c r="P24" s="70">
        <f t="shared" si="0"/>
        <v>2203832.92</v>
      </c>
      <c r="Q24" s="75">
        <v>17837.43</v>
      </c>
      <c r="R24" s="75">
        <v>118916.19</v>
      </c>
      <c r="S24" s="76">
        <v>0.5</v>
      </c>
      <c r="T24" s="72">
        <v>84</v>
      </c>
      <c r="U24" s="72">
        <v>65</v>
      </c>
      <c r="V24" s="76">
        <v>0.77380952380952384</v>
      </c>
      <c r="X24" s="41"/>
    </row>
    <row r="25" spans="1:24" s="40" customFormat="1" ht="32.25" customHeight="1">
      <c r="A25" s="68">
        <v>23</v>
      </c>
      <c r="B25" s="63" t="s">
        <v>105</v>
      </c>
      <c r="C25" s="64">
        <v>41</v>
      </c>
      <c r="D25" s="65" t="s">
        <v>111</v>
      </c>
      <c r="E25" s="66" t="s">
        <v>112</v>
      </c>
      <c r="F25" s="66" t="s">
        <v>113</v>
      </c>
      <c r="G25" s="67" t="s">
        <v>34</v>
      </c>
      <c r="H25" s="73" t="s">
        <v>12</v>
      </c>
      <c r="I25" s="73" t="s">
        <v>11</v>
      </c>
      <c r="J25" s="73" t="s">
        <v>12</v>
      </c>
      <c r="K25" s="73" t="s">
        <v>11</v>
      </c>
      <c r="L25" s="69" t="s">
        <v>30</v>
      </c>
      <c r="M25" s="75">
        <v>342000.89</v>
      </c>
      <c r="N25" s="75">
        <v>277344.5</v>
      </c>
      <c r="O25" s="75">
        <v>117871.41</v>
      </c>
      <c r="P25" s="70">
        <f t="shared" si="0"/>
        <v>2321704.33</v>
      </c>
      <c r="Q25" s="75">
        <v>20800.84</v>
      </c>
      <c r="R25" s="75">
        <v>138672.25</v>
      </c>
      <c r="S25" s="76">
        <v>0.5</v>
      </c>
      <c r="T25" s="72">
        <v>84</v>
      </c>
      <c r="U25" s="72">
        <v>63</v>
      </c>
      <c r="V25" s="76">
        <v>0.75</v>
      </c>
      <c r="X25" s="41"/>
    </row>
    <row r="26" spans="1:24" s="40" customFormat="1" ht="45" customHeight="1">
      <c r="A26" s="68">
        <v>24</v>
      </c>
      <c r="B26" s="63" t="s">
        <v>114</v>
      </c>
      <c r="C26" s="64">
        <v>44</v>
      </c>
      <c r="D26" s="65" t="s">
        <v>115</v>
      </c>
      <c r="E26" s="66" t="s">
        <v>116</v>
      </c>
      <c r="F26" s="66" t="s">
        <v>117</v>
      </c>
      <c r="G26" s="67" t="s">
        <v>33</v>
      </c>
      <c r="H26" s="73" t="s">
        <v>12</v>
      </c>
      <c r="I26" s="73" t="s">
        <v>11</v>
      </c>
      <c r="J26" s="73" t="s">
        <v>12</v>
      </c>
      <c r="K26" s="73" t="s">
        <v>11</v>
      </c>
      <c r="L26" s="69" t="s">
        <v>30</v>
      </c>
      <c r="M26" s="75">
        <v>363638.53</v>
      </c>
      <c r="N26" s="75">
        <v>299985.46999999997</v>
      </c>
      <c r="O26" s="75">
        <v>127493.82</v>
      </c>
      <c r="P26" s="70">
        <f t="shared" si="0"/>
        <v>2449198.15</v>
      </c>
      <c r="Q26" s="75">
        <v>22498.91</v>
      </c>
      <c r="R26" s="75">
        <v>149992.73000000001</v>
      </c>
      <c r="S26" s="76">
        <v>0.49999998333252615</v>
      </c>
      <c r="T26" s="72">
        <v>84</v>
      </c>
      <c r="U26" s="72">
        <v>66.5</v>
      </c>
      <c r="V26" s="76">
        <v>0.79166666666666663</v>
      </c>
      <c r="X26" s="42"/>
    </row>
    <row r="27" spans="1:24" s="40" customFormat="1" ht="53.25" customHeight="1">
      <c r="A27" s="68">
        <v>25</v>
      </c>
      <c r="B27" s="63" t="s">
        <v>118</v>
      </c>
      <c r="C27" s="64">
        <v>47</v>
      </c>
      <c r="D27" s="65" t="s">
        <v>119</v>
      </c>
      <c r="E27" s="66" t="s">
        <v>340</v>
      </c>
      <c r="F27" s="66" t="s">
        <v>341</v>
      </c>
      <c r="G27" s="67" t="s">
        <v>33</v>
      </c>
      <c r="H27" s="73" t="s">
        <v>12</v>
      </c>
      <c r="I27" s="73" t="s">
        <v>11</v>
      </c>
      <c r="J27" s="73" t="s">
        <v>12</v>
      </c>
      <c r="K27" s="73" t="s">
        <v>11</v>
      </c>
      <c r="L27" s="69" t="s">
        <v>30</v>
      </c>
      <c r="M27" s="75">
        <v>0</v>
      </c>
      <c r="N27" s="75">
        <v>0</v>
      </c>
      <c r="O27" s="75">
        <v>0</v>
      </c>
      <c r="P27" s="70">
        <f t="shared" si="0"/>
        <v>2449198.15</v>
      </c>
      <c r="Q27" s="75">
        <v>0</v>
      </c>
      <c r="R27" s="75">
        <v>0</v>
      </c>
      <c r="S27" s="76">
        <v>0.5</v>
      </c>
      <c r="T27" s="72">
        <v>84</v>
      </c>
      <c r="U27" s="72">
        <v>71</v>
      </c>
      <c r="V27" s="76">
        <v>0.84523809523809523</v>
      </c>
      <c r="X27" s="42"/>
    </row>
    <row r="28" spans="1:24" s="40" customFormat="1" ht="46.5" customHeight="1">
      <c r="A28" s="68">
        <v>26</v>
      </c>
      <c r="B28" s="63" t="s">
        <v>118</v>
      </c>
      <c r="C28" s="64">
        <v>46</v>
      </c>
      <c r="D28" s="65" t="s">
        <v>120</v>
      </c>
      <c r="E28" s="66" t="s">
        <v>121</v>
      </c>
      <c r="F28" s="66" t="s">
        <v>122</v>
      </c>
      <c r="G28" s="67" t="s">
        <v>33</v>
      </c>
      <c r="H28" s="73" t="s">
        <v>12</v>
      </c>
      <c r="I28" s="73" t="s">
        <v>11</v>
      </c>
      <c r="J28" s="73" t="s">
        <v>12</v>
      </c>
      <c r="K28" s="73" t="s">
        <v>11</v>
      </c>
      <c r="L28" s="69" t="s">
        <v>30</v>
      </c>
      <c r="M28" s="75">
        <v>365761</v>
      </c>
      <c r="N28" s="75">
        <v>285866.67</v>
      </c>
      <c r="O28" s="75">
        <v>121493.34</v>
      </c>
      <c r="P28" s="70">
        <f t="shared" si="0"/>
        <v>2570691.4899999998</v>
      </c>
      <c r="Q28" s="75">
        <v>21440.01</v>
      </c>
      <c r="R28" s="75">
        <v>142933.34</v>
      </c>
      <c r="S28" s="76">
        <v>0.50000001749067147</v>
      </c>
      <c r="T28" s="72">
        <v>84</v>
      </c>
      <c r="U28" s="72">
        <v>59.5</v>
      </c>
      <c r="V28" s="76">
        <v>0.70833333333333337</v>
      </c>
      <c r="X28" s="41"/>
    </row>
    <row r="29" spans="1:24" s="40" customFormat="1" ht="65.25" customHeight="1">
      <c r="A29" s="68">
        <v>27</v>
      </c>
      <c r="B29" s="63" t="s">
        <v>123</v>
      </c>
      <c r="C29" s="64">
        <v>49</v>
      </c>
      <c r="D29" s="65" t="s">
        <v>124</v>
      </c>
      <c r="E29" s="66" t="s">
        <v>125</v>
      </c>
      <c r="F29" s="66" t="s">
        <v>126</v>
      </c>
      <c r="G29" s="67" t="s">
        <v>34</v>
      </c>
      <c r="H29" s="73" t="s">
        <v>12</v>
      </c>
      <c r="I29" s="73" t="s">
        <v>11</v>
      </c>
      <c r="J29" s="73" t="s">
        <v>12</v>
      </c>
      <c r="K29" s="73" t="s">
        <v>11</v>
      </c>
      <c r="L29" s="69" t="s">
        <v>30</v>
      </c>
      <c r="M29" s="75">
        <v>623281</v>
      </c>
      <c r="N29" s="75">
        <v>324300</v>
      </c>
      <c r="O29" s="75">
        <v>127490.44</v>
      </c>
      <c r="P29" s="70">
        <f t="shared" si="0"/>
        <v>2698181.9299999997</v>
      </c>
      <c r="Q29" s="75">
        <v>22498.31</v>
      </c>
      <c r="R29" s="75">
        <v>149988.75</v>
      </c>
      <c r="S29" s="76">
        <v>0.46250000000000002</v>
      </c>
      <c r="T29" s="72">
        <v>84</v>
      </c>
      <c r="U29" s="72">
        <v>74.5</v>
      </c>
      <c r="V29" s="76">
        <v>0.88690476190476186</v>
      </c>
      <c r="X29" s="41"/>
    </row>
    <row r="30" spans="1:24" s="40" customFormat="1" ht="42" customHeight="1">
      <c r="A30" s="68">
        <v>28</v>
      </c>
      <c r="B30" s="63" t="s">
        <v>123</v>
      </c>
      <c r="C30" s="64">
        <v>52</v>
      </c>
      <c r="D30" s="65" t="s">
        <v>127</v>
      </c>
      <c r="E30" s="66" t="s">
        <v>342</v>
      </c>
      <c r="F30" s="66" t="s">
        <v>343</v>
      </c>
      <c r="G30" s="67" t="s">
        <v>34</v>
      </c>
      <c r="H30" s="73" t="s">
        <v>12</v>
      </c>
      <c r="I30" s="73" t="s">
        <v>11</v>
      </c>
      <c r="J30" s="73" t="s">
        <v>21</v>
      </c>
      <c r="K30" s="73" t="s">
        <v>128</v>
      </c>
      <c r="L30" s="69" t="s">
        <v>30</v>
      </c>
      <c r="M30" s="75">
        <v>364681.33</v>
      </c>
      <c r="N30" s="75">
        <v>299437</v>
      </c>
      <c r="O30" s="75">
        <v>127260.73</v>
      </c>
      <c r="P30" s="70">
        <f t="shared" si="0"/>
        <v>2825442.6599999997</v>
      </c>
      <c r="Q30" s="75">
        <v>22457.78</v>
      </c>
      <c r="R30" s="75">
        <v>149718.5</v>
      </c>
      <c r="S30" s="76">
        <v>0.5</v>
      </c>
      <c r="T30" s="72">
        <v>84</v>
      </c>
      <c r="U30" s="72">
        <v>74.5</v>
      </c>
      <c r="V30" s="76">
        <v>0.88690476190476186</v>
      </c>
      <c r="X30" s="41"/>
    </row>
    <row r="31" spans="1:24" s="40" customFormat="1" ht="66.75" customHeight="1">
      <c r="A31" s="68">
        <v>29</v>
      </c>
      <c r="B31" s="63" t="s">
        <v>123</v>
      </c>
      <c r="C31" s="64">
        <v>51</v>
      </c>
      <c r="D31" s="65" t="s">
        <v>523</v>
      </c>
      <c r="E31" s="66" t="s">
        <v>524</v>
      </c>
      <c r="F31" s="66" t="s">
        <v>525</v>
      </c>
      <c r="G31" s="67" t="s">
        <v>34</v>
      </c>
      <c r="H31" s="73" t="s">
        <v>31</v>
      </c>
      <c r="I31" s="104" t="s">
        <v>526</v>
      </c>
      <c r="J31" s="104" t="s">
        <v>12</v>
      </c>
      <c r="K31" s="104" t="s">
        <v>11</v>
      </c>
      <c r="L31" s="69" t="s">
        <v>30</v>
      </c>
      <c r="M31" s="75">
        <v>360010</v>
      </c>
      <c r="N31" s="75">
        <v>289000</v>
      </c>
      <c r="O31" s="75">
        <v>119425</v>
      </c>
      <c r="P31" s="70">
        <f t="shared" si="0"/>
        <v>2944867.6599999997</v>
      </c>
      <c r="Q31" s="70">
        <v>21675</v>
      </c>
      <c r="R31" s="75">
        <v>141100</v>
      </c>
      <c r="S31" s="76">
        <v>0.48820000000000002</v>
      </c>
      <c r="T31" s="72">
        <v>84</v>
      </c>
      <c r="U31" s="72">
        <v>65.5</v>
      </c>
      <c r="V31" s="76">
        <v>0.77976190476190477</v>
      </c>
      <c r="X31" s="42"/>
    </row>
    <row r="32" spans="1:24" s="3" customFormat="1" ht="39.75" customHeight="1">
      <c r="A32" s="68">
        <v>30</v>
      </c>
      <c r="B32" s="63" t="s">
        <v>142</v>
      </c>
      <c r="C32" s="64">
        <v>54</v>
      </c>
      <c r="D32" s="65" t="s">
        <v>139</v>
      </c>
      <c r="E32" s="66" t="s">
        <v>140</v>
      </c>
      <c r="F32" s="66" t="s">
        <v>141</v>
      </c>
      <c r="G32" s="67" t="s">
        <v>33</v>
      </c>
      <c r="H32" s="68" t="s">
        <v>12</v>
      </c>
      <c r="I32" s="69" t="s">
        <v>11</v>
      </c>
      <c r="J32" s="69" t="s">
        <v>12</v>
      </c>
      <c r="K32" s="69" t="s">
        <v>11</v>
      </c>
      <c r="L32" s="69" t="s">
        <v>30</v>
      </c>
      <c r="M32" s="70">
        <v>219493.5</v>
      </c>
      <c r="N32" s="70">
        <v>178450</v>
      </c>
      <c r="O32" s="70">
        <v>75841.25</v>
      </c>
      <c r="P32" s="70">
        <f t="shared" si="0"/>
        <v>3020708.9099999997</v>
      </c>
      <c r="Q32" s="70">
        <v>13383.75</v>
      </c>
      <c r="R32" s="70">
        <v>89225</v>
      </c>
      <c r="S32" s="71">
        <v>0.5</v>
      </c>
      <c r="T32" s="72">
        <v>84</v>
      </c>
      <c r="U32" s="72">
        <v>69.5</v>
      </c>
      <c r="V32" s="71">
        <v>0.82738095238095233</v>
      </c>
      <c r="X32" s="41"/>
    </row>
    <row r="33" spans="1:24" s="3" customFormat="1" ht="43.5" customHeight="1">
      <c r="A33" s="68">
        <v>31</v>
      </c>
      <c r="B33" s="63" t="s">
        <v>142</v>
      </c>
      <c r="C33" s="64">
        <v>55</v>
      </c>
      <c r="D33" s="65" t="s">
        <v>143</v>
      </c>
      <c r="E33" s="66" t="s">
        <v>144</v>
      </c>
      <c r="F33" s="66" t="s">
        <v>145</v>
      </c>
      <c r="G33" s="67" t="s">
        <v>33</v>
      </c>
      <c r="H33" s="68" t="s">
        <v>146</v>
      </c>
      <c r="I33" s="69" t="s">
        <v>147</v>
      </c>
      <c r="J33" s="69" t="s">
        <v>146</v>
      </c>
      <c r="K33" s="69" t="s">
        <v>147</v>
      </c>
      <c r="L33" s="69" t="s">
        <v>30</v>
      </c>
      <c r="M33" s="70">
        <v>367577.3</v>
      </c>
      <c r="N33" s="70">
        <v>296710</v>
      </c>
      <c r="O33" s="70">
        <v>126101.75</v>
      </c>
      <c r="P33" s="70">
        <f t="shared" si="0"/>
        <v>3146810.6599999997</v>
      </c>
      <c r="Q33" s="70">
        <v>22253.25</v>
      </c>
      <c r="R33" s="70">
        <v>148355</v>
      </c>
      <c r="S33" s="71">
        <v>0.5</v>
      </c>
      <c r="T33" s="72">
        <v>84</v>
      </c>
      <c r="U33" s="72">
        <v>68.5</v>
      </c>
      <c r="V33" s="71">
        <v>0.81547619047619047</v>
      </c>
      <c r="X33" s="41"/>
    </row>
    <row r="34" spans="1:24" s="3" customFormat="1" ht="68.25" customHeight="1">
      <c r="A34" s="68">
        <v>32</v>
      </c>
      <c r="B34" s="63" t="s">
        <v>148</v>
      </c>
      <c r="C34" s="64">
        <v>57</v>
      </c>
      <c r="D34" s="65" t="s">
        <v>149</v>
      </c>
      <c r="E34" s="66" t="s">
        <v>150</v>
      </c>
      <c r="F34" s="66" t="s">
        <v>151</v>
      </c>
      <c r="G34" s="67" t="s">
        <v>34</v>
      </c>
      <c r="H34" s="68" t="s">
        <v>12</v>
      </c>
      <c r="I34" s="69" t="s">
        <v>11</v>
      </c>
      <c r="J34" s="69" t="s">
        <v>12</v>
      </c>
      <c r="K34" s="69" t="s">
        <v>11</v>
      </c>
      <c r="L34" s="69" t="s">
        <v>30</v>
      </c>
      <c r="M34" s="70">
        <v>319458.63</v>
      </c>
      <c r="N34" s="70">
        <v>199787.5</v>
      </c>
      <c r="O34" s="70">
        <v>84909.69</v>
      </c>
      <c r="P34" s="70">
        <f t="shared" si="0"/>
        <v>3231720.3499999996</v>
      </c>
      <c r="Q34" s="70">
        <v>14984.06</v>
      </c>
      <c r="R34" s="70">
        <v>99893.75</v>
      </c>
      <c r="S34" s="71">
        <v>0.5</v>
      </c>
      <c r="T34" s="72">
        <v>84</v>
      </c>
      <c r="U34" s="72">
        <v>63.5</v>
      </c>
      <c r="V34" s="71">
        <v>0.75595238095238093</v>
      </c>
      <c r="X34" s="41"/>
    </row>
    <row r="35" spans="1:24" ht="42.75" customHeight="1">
      <c r="A35" s="68">
        <v>33</v>
      </c>
      <c r="B35" s="73" t="s">
        <v>148</v>
      </c>
      <c r="C35" s="64">
        <v>56</v>
      </c>
      <c r="D35" s="67" t="s">
        <v>152</v>
      </c>
      <c r="E35" s="74" t="s">
        <v>153</v>
      </c>
      <c r="F35" s="74" t="s">
        <v>154</v>
      </c>
      <c r="G35" s="67" t="s">
        <v>34</v>
      </c>
      <c r="H35" s="73" t="s">
        <v>12</v>
      </c>
      <c r="I35" s="73" t="s">
        <v>11</v>
      </c>
      <c r="J35" s="73" t="s">
        <v>12</v>
      </c>
      <c r="K35" s="73" t="s">
        <v>11</v>
      </c>
      <c r="L35" s="69" t="s">
        <v>30</v>
      </c>
      <c r="M35" s="75">
        <v>116904</v>
      </c>
      <c r="N35" s="75">
        <v>97700</v>
      </c>
      <c r="O35" s="75">
        <v>41522.5</v>
      </c>
      <c r="P35" s="70">
        <f t="shared" si="0"/>
        <v>3273242.8499999996</v>
      </c>
      <c r="Q35" s="75">
        <v>7327.5</v>
      </c>
      <c r="R35" s="75">
        <v>48850</v>
      </c>
      <c r="S35" s="76">
        <v>0.5</v>
      </c>
      <c r="T35" s="72">
        <v>84</v>
      </c>
      <c r="U35" s="72">
        <v>68</v>
      </c>
      <c r="V35" s="76">
        <v>0.80952380952380953</v>
      </c>
      <c r="X35" s="41"/>
    </row>
    <row r="36" spans="1:24" s="3" customFormat="1" ht="29.25" customHeight="1">
      <c r="A36" s="68">
        <v>34</v>
      </c>
      <c r="B36" s="63" t="s">
        <v>161</v>
      </c>
      <c r="C36" s="64">
        <v>63</v>
      </c>
      <c r="D36" s="65" t="s">
        <v>155</v>
      </c>
      <c r="E36" s="66" t="s">
        <v>156</v>
      </c>
      <c r="F36" s="66" t="s">
        <v>157</v>
      </c>
      <c r="G36" s="67" t="s">
        <v>33</v>
      </c>
      <c r="H36" s="68" t="s">
        <v>158</v>
      </c>
      <c r="I36" s="69" t="s">
        <v>159</v>
      </c>
      <c r="J36" s="69" t="s">
        <v>158</v>
      </c>
      <c r="K36" s="69" t="s">
        <v>160</v>
      </c>
      <c r="L36" s="69" t="s">
        <v>30</v>
      </c>
      <c r="M36" s="70">
        <v>424587.42</v>
      </c>
      <c r="N36" s="70">
        <v>345754</v>
      </c>
      <c r="O36" s="70">
        <v>127489.88</v>
      </c>
      <c r="P36" s="70">
        <f t="shared" si="0"/>
        <v>3400732.7299999995</v>
      </c>
      <c r="Q36" s="70">
        <v>22498.21</v>
      </c>
      <c r="R36" s="70">
        <v>149988.09</v>
      </c>
      <c r="S36" s="71">
        <v>0.43380001388270273</v>
      </c>
      <c r="T36" s="72">
        <v>84</v>
      </c>
      <c r="U36" s="72">
        <v>71</v>
      </c>
      <c r="V36" s="71">
        <v>0.84523809523809523</v>
      </c>
      <c r="X36" s="41"/>
    </row>
    <row r="37" spans="1:24" s="3" customFormat="1" ht="35.25" customHeight="1">
      <c r="A37" s="68">
        <v>35</v>
      </c>
      <c r="B37" s="63" t="s">
        <v>161</v>
      </c>
      <c r="C37" s="64">
        <v>65</v>
      </c>
      <c r="D37" s="65" t="s">
        <v>162</v>
      </c>
      <c r="E37" s="66" t="s">
        <v>163</v>
      </c>
      <c r="F37" s="66" t="s">
        <v>164</v>
      </c>
      <c r="G37" s="67" t="s">
        <v>34</v>
      </c>
      <c r="H37" s="73" t="s">
        <v>165</v>
      </c>
      <c r="I37" s="73" t="s">
        <v>166</v>
      </c>
      <c r="J37" s="73" t="s">
        <v>12</v>
      </c>
      <c r="K37" s="73" t="s">
        <v>11</v>
      </c>
      <c r="L37" s="69" t="s">
        <v>30</v>
      </c>
      <c r="M37" s="75">
        <v>412991.2</v>
      </c>
      <c r="N37" s="75">
        <v>322740</v>
      </c>
      <c r="O37" s="75">
        <v>127480.69</v>
      </c>
      <c r="P37" s="70">
        <f t="shared" si="0"/>
        <v>3528213.4199999995</v>
      </c>
      <c r="Q37" s="75">
        <v>22496.59</v>
      </c>
      <c r="R37" s="75">
        <v>149977.28</v>
      </c>
      <c r="S37" s="76">
        <v>0.46470000619693869</v>
      </c>
      <c r="T37" s="72">
        <v>84</v>
      </c>
      <c r="U37" s="72">
        <v>68</v>
      </c>
      <c r="V37" s="71">
        <v>0.80952380952380953</v>
      </c>
      <c r="X37" s="41"/>
    </row>
    <row r="38" spans="1:24" ht="42" customHeight="1">
      <c r="A38" s="68">
        <v>36</v>
      </c>
      <c r="B38" s="63" t="s">
        <v>161</v>
      </c>
      <c r="C38" s="64">
        <v>64</v>
      </c>
      <c r="D38" s="65" t="s">
        <v>167</v>
      </c>
      <c r="E38" s="66" t="s">
        <v>168</v>
      </c>
      <c r="F38" s="66" t="s">
        <v>169</v>
      </c>
      <c r="G38" s="67" t="s">
        <v>33</v>
      </c>
      <c r="H38" s="73" t="s">
        <v>12</v>
      </c>
      <c r="I38" s="73" t="s">
        <v>11</v>
      </c>
      <c r="J38" s="73" t="s">
        <v>12</v>
      </c>
      <c r="K38" s="73" t="s">
        <v>11</v>
      </c>
      <c r="L38" s="69" t="s">
        <v>30</v>
      </c>
      <c r="M38" s="75">
        <v>170107.82</v>
      </c>
      <c r="N38" s="75">
        <v>148507</v>
      </c>
      <c r="O38" s="75">
        <v>63115.48</v>
      </c>
      <c r="P38" s="70">
        <f t="shared" si="0"/>
        <v>3591328.8999999994</v>
      </c>
      <c r="Q38" s="75">
        <v>11138.02</v>
      </c>
      <c r="R38" s="75">
        <v>74253.5</v>
      </c>
      <c r="S38" s="76">
        <v>0.5</v>
      </c>
      <c r="T38" s="72">
        <v>84</v>
      </c>
      <c r="U38" s="72">
        <v>66</v>
      </c>
      <c r="V38" s="76">
        <v>0.7857142857142857</v>
      </c>
      <c r="X38" s="41"/>
    </row>
    <row r="39" spans="1:24" s="3" customFormat="1" ht="45" customHeight="1">
      <c r="A39" s="68">
        <v>37</v>
      </c>
      <c r="B39" s="63" t="s">
        <v>170</v>
      </c>
      <c r="C39" s="64">
        <v>69</v>
      </c>
      <c r="D39" s="65" t="s">
        <v>171</v>
      </c>
      <c r="E39" s="66" t="s">
        <v>172</v>
      </c>
      <c r="F39" s="66" t="s">
        <v>173</v>
      </c>
      <c r="G39" s="67" t="s">
        <v>34</v>
      </c>
      <c r="H39" s="68" t="s">
        <v>12</v>
      </c>
      <c r="I39" s="69" t="s">
        <v>11</v>
      </c>
      <c r="J39" s="69" t="s">
        <v>12</v>
      </c>
      <c r="K39" s="69" t="s">
        <v>11</v>
      </c>
      <c r="L39" s="69" t="s">
        <v>30</v>
      </c>
      <c r="M39" s="70">
        <v>988182</v>
      </c>
      <c r="N39" s="70">
        <v>752500</v>
      </c>
      <c r="O39" s="70">
        <v>127477.26</v>
      </c>
      <c r="P39" s="70">
        <f t="shared" si="0"/>
        <v>3718806.1599999992</v>
      </c>
      <c r="Q39" s="70">
        <v>22495.99</v>
      </c>
      <c r="R39" s="70">
        <v>149973.25</v>
      </c>
      <c r="S39" s="71">
        <v>0.1993</v>
      </c>
      <c r="T39" s="72">
        <v>84</v>
      </c>
      <c r="U39" s="72">
        <v>71.5</v>
      </c>
      <c r="V39" s="71">
        <v>0.85119047619047616</v>
      </c>
      <c r="X39" s="41"/>
    </row>
    <row r="40" spans="1:24" ht="25.5">
      <c r="A40" s="68">
        <v>38</v>
      </c>
      <c r="B40" s="63" t="s">
        <v>170</v>
      </c>
      <c r="C40" s="64">
        <v>70</v>
      </c>
      <c r="D40" s="65" t="s">
        <v>174</v>
      </c>
      <c r="E40" s="66" t="s">
        <v>175</v>
      </c>
      <c r="F40" s="66" t="s">
        <v>176</v>
      </c>
      <c r="G40" s="67" t="s">
        <v>34</v>
      </c>
      <c r="H40" s="73" t="s">
        <v>12</v>
      </c>
      <c r="I40" s="73" t="s">
        <v>11</v>
      </c>
      <c r="J40" s="73" t="s">
        <v>12</v>
      </c>
      <c r="K40" s="73" t="s">
        <v>11</v>
      </c>
      <c r="L40" s="69" t="s">
        <v>30</v>
      </c>
      <c r="M40" s="75">
        <v>328171.38</v>
      </c>
      <c r="N40" s="75">
        <v>168706</v>
      </c>
      <c r="O40" s="75">
        <v>71700.05</v>
      </c>
      <c r="P40" s="70">
        <f t="shared" si="0"/>
        <v>3790506.209999999</v>
      </c>
      <c r="Q40" s="75">
        <v>12652.95</v>
      </c>
      <c r="R40" s="75">
        <v>84353</v>
      </c>
      <c r="S40" s="76">
        <v>0.5</v>
      </c>
      <c r="T40" s="72">
        <v>84</v>
      </c>
      <c r="U40" s="72">
        <v>68</v>
      </c>
      <c r="V40" s="76">
        <v>0.80952380952380953</v>
      </c>
      <c r="X40" s="41"/>
    </row>
    <row r="41" spans="1:24" ht="36" customHeight="1">
      <c r="A41" s="68">
        <v>39</v>
      </c>
      <c r="B41" s="63" t="s">
        <v>170</v>
      </c>
      <c r="C41" s="64">
        <v>73</v>
      </c>
      <c r="D41" s="65" t="s">
        <v>177</v>
      </c>
      <c r="E41" s="66" t="s">
        <v>178</v>
      </c>
      <c r="F41" s="66" t="s">
        <v>179</v>
      </c>
      <c r="G41" s="67" t="s">
        <v>33</v>
      </c>
      <c r="H41" s="73" t="s">
        <v>12</v>
      </c>
      <c r="I41" s="73" t="s">
        <v>11</v>
      </c>
      <c r="J41" s="73" t="s">
        <v>12</v>
      </c>
      <c r="K41" s="73" t="s">
        <v>11</v>
      </c>
      <c r="L41" s="69" t="s">
        <v>30</v>
      </c>
      <c r="M41" s="75">
        <v>151978.79999999999</v>
      </c>
      <c r="N41" s="75">
        <v>105680</v>
      </c>
      <c r="O41" s="75">
        <v>44914</v>
      </c>
      <c r="P41" s="70">
        <f t="shared" si="0"/>
        <v>3835420.209999999</v>
      </c>
      <c r="Q41" s="75">
        <v>7926</v>
      </c>
      <c r="R41" s="75">
        <v>52840</v>
      </c>
      <c r="S41" s="76">
        <v>0.5</v>
      </c>
      <c r="T41" s="72">
        <v>84</v>
      </c>
      <c r="U41" s="72">
        <v>67</v>
      </c>
      <c r="V41" s="76">
        <v>0.79761904761904767</v>
      </c>
      <c r="X41" s="41"/>
    </row>
    <row r="42" spans="1:24" s="3" customFormat="1" ht="35.25" customHeight="1">
      <c r="A42" s="68">
        <v>40</v>
      </c>
      <c r="B42" s="63" t="s">
        <v>170</v>
      </c>
      <c r="C42" s="64">
        <v>68</v>
      </c>
      <c r="D42" s="65" t="s">
        <v>180</v>
      </c>
      <c r="E42" s="66" t="s">
        <v>181</v>
      </c>
      <c r="F42" s="66" t="s">
        <v>182</v>
      </c>
      <c r="G42" s="67" t="s">
        <v>34</v>
      </c>
      <c r="H42" s="68" t="s">
        <v>12</v>
      </c>
      <c r="I42" s="68" t="s">
        <v>11</v>
      </c>
      <c r="J42" s="68" t="s">
        <v>12</v>
      </c>
      <c r="K42" s="68" t="s">
        <v>11</v>
      </c>
      <c r="L42" s="69" t="s">
        <v>30</v>
      </c>
      <c r="M42" s="70">
        <v>187075.1</v>
      </c>
      <c r="N42" s="70">
        <v>154933.20000000001</v>
      </c>
      <c r="O42" s="70">
        <v>65846.61</v>
      </c>
      <c r="P42" s="70">
        <f t="shared" si="0"/>
        <v>3901266.8199999989</v>
      </c>
      <c r="Q42" s="70">
        <v>11620</v>
      </c>
      <c r="R42" s="70">
        <v>77466.600000000006</v>
      </c>
      <c r="S42" s="71">
        <v>0.5</v>
      </c>
      <c r="T42" s="72">
        <v>84</v>
      </c>
      <c r="U42" s="72">
        <v>65</v>
      </c>
      <c r="V42" s="71">
        <v>0.77380952380952384</v>
      </c>
      <c r="X42" s="41"/>
    </row>
    <row r="43" spans="1:24" ht="42" customHeight="1">
      <c r="A43" s="68">
        <v>41</v>
      </c>
      <c r="B43" s="63" t="s">
        <v>170</v>
      </c>
      <c r="C43" s="64">
        <v>67</v>
      </c>
      <c r="D43" s="65" t="s">
        <v>183</v>
      </c>
      <c r="E43" s="66" t="s">
        <v>184</v>
      </c>
      <c r="F43" s="66" t="s">
        <v>185</v>
      </c>
      <c r="G43" s="67" t="s">
        <v>33</v>
      </c>
      <c r="H43" s="73" t="s">
        <v>186</v>
      </c>
      <c r="I43" s="73" t="s">
        <v>187</v>
      </c>
      <c r="J43" s="73" t="s">
        <v>186</v>
      </c>
      <c r="K43" s="73" t="s">
        <v>187</v>
      </c>
      <c r="L43" s="69" t="s">
        <v>30</v>
      </c>
      <c r="M43" s="75">
        <v>512233.5</v>
      </c>
      <c r="N43" s="75">
        <v>416450</v>
      </c>
      <c r="O43" s="75">
        <v>127469.09</v>
      </c>
      <c r="P43" s="70">
        <f t="shared" si="0"/>
        <v>4028735.9099999988</v>
      </c>
      <c r="Q43" s="75">
        <v>22494.54</v>
      </c>
      <c r="R43" s="75">
        <v>149963.64000000001</v>
      </c>
      <c r="S43" s="76">
        <v>0.36009999999999998</v>
      </c>
      <c r="T43" s="72">
        <v>84</v>
      </c>
      <c r="U43" s="72">
        <v>57</v>
      </c>
      <c r="V43" s="76">
        <v>0.6785714285714286</v>
      </c>
      <c r="X43" s="41"/>
    </row>
    <row r="44" spans="1:24" s="40" customFormat="1" ht="55.5" customHeight="1">
      <c r="A44" s="68">
        <v>42</v>
      </c>
      <c r="B44" s="63" t="s">
        <v>170</v>
      </c>
      <c r="C44" s="64">
        <v>71</v>
      </c>
      <c r="D44" s="65" t="s">
        <v>188</v>
      </c>
      <c r="E44" s="66" t="s">
        <v>189</v>
      </c>
      <c r="F44" s="66" t="s">
        <v>190</v>
      </c>
      <c r="G44" s="67" t="s">
        <v>33</v>
      </c>
      <c r="H44" s="73" t="s">
        <v>12</v>
      </c>
      <c r="I44" s="73" t="s">
        <v>11</v>
      </c>
      <c r="J44" s="73" t="s">
        <v>12</v>
      </c>
      <c r="K44" s="73" t="s">
        <v>11</v>
      </c>
      <c r="L44" s="69" t="s">
        <v>30</v>
      </c>
      <c r="M44" s="75">
        <v>0</v>
      </c>
      <c r="N44" s="75">
        <v>0</v>
      </c>
      <c r="O44" s="75">
        <v>0</v>
      </c>
      <c r="P44" s="70">
        <f t="shared" si="0"/>
        <v>4028735.9099999988</v>
      </c>
      <c r="Q44" s="75">
        <v>0</v>
      </c>
      <c r="R44" s="75">
        <v>0</v>
      </c>
      <c r="S44" s="76">
        <v>0.5</v>
      </c>
      <c r="T44" s="72">
        <v>84</v>
      </c>
      <c r="U44" s="72">
        <v>53</v>
      </c>
      <c r="V44" s="76">
        <v>0.63095238095238093</v>
      </c>
      <c r="X44" s="42"/>
    </row>
    <row r="45" spans="1:24" s="3" customFormat="1" ht="30.75" customHeight="1">
      <c r="A45" s="68">
        <v>43</v>
      </c>
      <c r="B45" s="63" t="s">
        <v>191</v>
      </c>
      <c r="C45" s="64">
        <v>77</v>
      </c>
      <c r="D45" s="65" t="s">
        <v>192</v>
      </c>
      <c r="E45" s="66" t="s">
        <v>193</v>
      </c>
      <c r="F45" s="66" t="s">
        <v>194</v>
      </c>
      <c r="G45" s="67" t="s">
        <v>34</v>
      </c>
      <c r="H45" s="68" t="s">
        <v>195</v>
      </c>
      <c r="I45" s="68" t="s">
        <v>196</v>
      </c>
      <c r="J45" s="68" t="s">
        <v>195</v>
      </c>
      <c r="K45" s="68" t="s">
        <v>196</v>
      </c>
      <c r="L45" s="69" t="s">
        <v>30</v>
      </c>
      <c r="M45" s="70">
        <v>356749.24</v>
      </c>
      <c r="N45" s="70">
        <v>300000</v>
      </c>
      <c r="O45" s="70">
        <v>127500</v>
      </c>
      <c r="P45" s="70">
        <f t="shared" si="0"/>
        <v>4156235.9099999988</v>
      </c>
      <c r="Q45" s="70">
        <v>22500</v>
      </c>
      <c r="R45" s="70">
        <v>150000</v>
      </c>
      <c r="S45" s="71">
        <v>0.5</v>
      </c>
      <c r="T45" s="72">
        <v>84</v>
      </c>
      <c r="U45" s="72">
        <v>67.5</v>
      </c>
      <c r="V45" s="71">
        <v>0.8035714285714286</v>
      </c>
      <c r="X45" s="41"/>
    </row>
    <row r="46" spans="1:24" s="40" customFormat="1" ht="41.25" customHeight="1">
      <c r="A46" s="68">
        <v>44</v>
      </c>
      <c r="B46" s="63" t="s">
        <v>191</v>
      </c>
      <c r="C46" s="64">
        <v>80</v>
      </c>
      <c r="D46" s="65" t="s">
        <v>197</v>
      </c>
      <c r="E46" s="66" t="s">
        <v>198</v>
      </c>
      <c r="F46" s="66" t="s">
        <v>199</v>
      </c>
      <c r="G46" s="67" t="s">
        <v>33</v>
      </c>
      <c r="H46" s="73" t="s">
        <v>146</v>
      </c>
      <c r="I46" s="73" t="s">
        <v>200</v>
      </c>
      <c r="J46" s="73" t="s">
        <v>146</v>
      </c>
      <c r="K46" s="73" t="s">
        <v>201</v>
      </c>
      <c r="L46" s="69" t="s">
        <v>30</v>
      </c>
      <c r="M46" s="75">
        <v>0</v>
      </c>
      <c r="N46" s="75">
        <v>0</v>
      </c>
      <c r="O46" s="75">
        <v>0</v>
      </c>
      <c r="P46" s="70">
        <f t="shared" si="0"/>
        <v>4156235.9099999988</v>
      </c>
      <c r="Q46" s="75">
        <v>0</v>
      </c>
      <c r="R46" s="75">
        <v>0</v>
      </c>
      <c r="S46" s="76">
        <v>0.5</v>
      </c>
      <c r="T46" s="72">
        <v>84</v>
      </c>
      <c r="U46" s="72">
        <v>65.5</v>
      </c>
      <c r="V46" s="76">
        <v>0.77976190476190477</v>
      </c>
      <c r="X46" s="42"/>
    </row>
    <row r="47" spans="1:24" ht="43.5" customHeight="1">
      <c r="A47" s="68">
        <v>45</v>
      </c>
      <c r="B47" s="63" t="s">
        <v>191</v>
      </c>
      <c r="C47" s="64">
        <v>74</v>
      </c>
      <c r="D47" s="65" t="s">
        <v>202</v>
      </c>
      <c r="E47" s="66" t="s">
        <v>203</v>
      </c>
      <c r="F47" s="66" t="s">
        <v>204</v>
      </c>
      <c r="G47" s="67" t="s">
        <v>34</v>
      </c>
      <c r="H47" s="73" t="s">
        <v>146</v>
      </c>
      <c r="I47" s="73" t="s">
        <v>205</v>
      </c>
      <c r="J47" s="73" t="s">
        <v>146</v>
      </c>
      <c r="K47" s="73" t="s">
        <v>205</v>
      </c>
      <c r="L47" s="69" t="s">
        <v>30</v>
      </c>
      <c r="M47" s="75">
        <v>242328.5</v>
      </c>
      <c r="N47" s="75">
        <v>215430</v>
      </c>
      <c r="O47" s="75">
        <v>91557.75</v>
      </c>
      <c r="P47" s="70">
        <f t="shared" si="0"/>
        <v>4247793.6599999983</v>
      </c>
      <c r="Q47" s="75">
        <v>16157.25</v>
      </c>
      <c r="R47" s="75">
        <v>107715</v>
      </c>
      <c r="S47" s="76">
        <v>0.5</v>
      </c>
      <c r="T47" s="72">
        <v>84</v>
      </c>
      <c r="U47" s="72">
        <v>61.5</v>
      </c>
      <c r="V47" s="76">
        <v>0.7321428571428571</v>
      </c>
      <c r="X47" s="41"/>
    </row>
    <row r="48" spans="1:24" ht="32.25" customHeight="1">
      <c r="A48" s="68">
        <v>46</v>
      </c>
      <c r="B48" s="63" t="s">
        <v>206</v>
      </c>
      <c r="C48" s="64">
        <v>82</v>
      </c>
      <c r="D48" s="65" t="s">
        <v>207</v>
      </c>
      <c r="E48" s="66" t="s">
        <v>208</v>
      </c>
      <c r="F48" s="66" t="s">
        <v>209</v>
      </c>
      <c r="G48" s="67" t="s">
        <v>33</v>
      </c>
      <c r="H48" s="73" t="s">
        <v>32</v>
      </c>
      <c r="I48" s="73" t="s">
        <v>210</v>
      </c>
      <c r="J48" s="73" t="s">
        <v>32</v>
      </c>
      <c r="K48" s="73" t="s">
        <v>210</v>
      </c>
      <c r="L48" s="69" t="s">
        <v>30</v>
      </c>
      <c r="M48" s="75">
        <v>486112.5</v>
      </c>
      <c r="N48" s="75">
        <v>377850</v>
      </c>
      <c r="O48" s="75">
        <v>127473.37</v>
      </c>
      <c r="P48" s="70">
        <f t="shared" si="0"/>
        <v>4375267.0299999984</v>
      </c>
      <c r="Q48" s="75">
        <v>22495.3</v>
      </c>
      <c r="R48" s="75">
        <v>149968.66999999998</v>
      </c>
      <c r="S48" s="76">
        <v>0.3969000132327643</v>
      </c>
      <c r="T48" s="72">
        <v>84</v>
      </c>
      <c r="U48" s="72">
        <v>73.5</v>
      </c>
      <c r="V48" s="76">
        <v>0.875</v>
      </c>
      <c r="X48" s="41"/>
    </row>
    <row r="49" spans="1:24" s="40" customFormat="1" ht="48.75" customHeight="1">
      <c r="A49" s="68">
        <v>47</v>
      </c>
      <c r="B49" s="63" t="s">
        <v>206</v>
      </c>
      <c r="C49" s="64">
        <v>86</v>
      </c>
      <c r="D49" s="65" t="s">
        <v>211</v>
      </c>
      <c r="E49" s="66" t="s">
        <v>212</v>
      </c>
      <c r="F49" s="66" t="s">
        <v>213</v>
      </c>
      <c r="G49" s="67" t="s">
        <v>33</v>
      </c>
      <c r="H49" s="73" t="s">
        <v>214</v>
      </c>
      <c r="I49" s="73" t="s">
        <v>215</v>
      </c>
      <c r="J49" s="73" t="s">
        <v>214</v>
      </c>
      <c r="K49" s="73" t="s">
        <v>215</v>
      </c>
      <c r="L49" s="69" t="s">
        <v>30</v>
      </c>
      <c r="M49" s="75">
        <v>367850</v>
      </c>
      <c r="N49" s="75">
        <v>300000</v>
      </c>
      <c r="O49" s="75">
        <v>127500</v>
      </c>
      <c r="P49" s="70">
        <f t="shared" si="0"/>
        <v>4502767.0299999984</v>
      </c>
      <c r="Q49" s="75">
        <v>22500</v>
      </c>
      <c r="R49" s="75">
        <v>150000</v>
      </c>
      <c r="S49" s="76">
        <v>0.5</v>
      </c>
      <c r="T49" s="72">
        <v>84</v>
      </c>
      <c r="U49" s="72">
        <v>70.5</v>
      </c>
      <c r="V49" s="76">
        <v>0.8392857142857143</v>
      </c>
      <c r="X49" s="41"/>
    </row>
    <row r="50" spans="1:24" s="40" customFormat="1" ht="25.5">
      <c r="A50" s="68">
        <v>48</v>
      </c>
      <c r="B50" s="63" t="s">
        <v>206</v>
      </c>
      <c r="C50" s="64">
        <v>83</v>
      </c>
      <c r="D50" s="65" t="s">
        <v>216</v>
      </c>
      <c r="E50" s="66" t="s">
        <v>217</v>
      </c>
      <c r="F50" s="66" t="s">
        <v>218</v>
      </c>
      <c r="G50" s="67" t="s">
        <v>34</v>
      </c>
      <c r="H50" s="73" t="s">
        <v>21</v>
      </c>
      <c r="I50" s="73" t="s">
        <v>219</v>
      </c>
      <c r="J50" s="73" t="s">
        <v>21</v>
      </c>
      <c r="K50" s="73" t="s">
        <v>219</v>
      </c>
      <c r="L50" s="69" t="s">
        <v>30</v>
      </c>
      <c r="M50" s="75">
        <v>254459.58</v>
      </c>
      <c r="N50" s="75">
        <v>208914.29</v>
      </c>
      <c r="O50" s="75">
        <v>88788.58</v>
      </c>
      <c r="P50" s="70">
        <f t="shared" si="0"/>
        <v>4591555.6099999985</v>
      </c>
      <c r="Q50" s="75">
        <v>15668.57</v>
      </c>
      <c r="R50" s="75">
        <v>104457.15</v>
      </c>
      <c r="S50" s="76">
        <v>0.50000002393325982</v>
      </c>
      <c r="T50" s="72">
        <v>84</v>
      </c>
      <c r="U50" s="72">
        <v>64.5</v>
      </c>
      <c r="V50" s="76">
        <v>0.7678571428571429</v>
      </c>
      <c r="X50" s="41"/>
    </row>
    <row r="51" spans="1:24" s="40" customFormat="1" ht="47.25" customHeight="1">
      <c r="A51" s="68">
        <v>49</v>
      </c>
      <c r="B51" s="63" t="s">
        <v>206</v>
      </c>
      <c r="C51" s="64">
        <v>84</v>
      </c>
      <c r="D51" s="65" t="s">
        <v>220</v>
      </c>
      <c r="E51" s="66" t="s">
        <v>221</v>
      </c>
      <c r="F51" s="66" t="s">
        <v>222</v>
      </c>
      <c r="G51" s="67" t="s">
        <v>34</v>
      </c>
      <c r="H51" s="73" t="s">
        <v>12</v>
      </c>
      <c r="I51" s="73" t="s">
        <v>11</v>
      </c>
      <c r="J51" s="73" t="s">
        <v>12</v>
      </c>
      <c r="K51" s="73" t="s">
        <v>11</v>
      </c>
      <c r="L51" s="69" t="s">
        <v>30</v>
      </c>
      <c r="M51" s="75">
        <v>387918.49</v>
      </c>
      <c r="N51" s="75">
        <v>316673.57</v>
      </c>
      <c r="O51" s="75">
        <v>127480.11</v>
      </c>
      <c r="P51" s="70">
        <f t="shared" si="0"/>
        <v>4719035.7199999988</v>
      </c>
      <c r="Q51" s="75">
        <v>22496.49</v>
      </c>
      <c r="R51" s="75">
        <v>149976.6</v>
      </c>
      <c r="S51" s="76">
        <v>0.47360000000000002</v>
      </c>
      <c r="T51" s="72">
        <v>84</v>
      </c>
      <c r="U51" s="72">
        <v>59.5</v>
      </c>
      <c r="V51" s="76">
        <v>0.70833333333333337</v>
      </c>
      <c r="X51" s="41"/>
    </row>
    <row r="52" spans="1:24" s="40" customFormat="1" ht="54.75" customHeight="1">
      <c r="A52" s="68">
        <v>50</v>
      </c>
      <c r="B52" s="63" t="s">
        <v>223</v>
      </c>
      <c r="C52" s="64">
        <v>92</v>
      </c>
      <c r="D52" s="65" t="s">
        <v>224</v>
      </c>
      <c r="E52" s="66" t="s">
        <v>225</v>
      </c>
      <c r="F52" s="66" t="s">
        <v>226</v>
      </c>
      <c r="G52" s="67" t="s">
        <v>33</v>
      </c>
      <c r="H52" s="73" t="s">
        <v>186</v>
      </c>
      <c r="I52" s="73" t="s">
        <v>227</v>
      </c>
      <c r="J52" s="73" t="s">
        <v>186</v>
      </c>
      <c r="K52" s="73" t="s">
        <v>227</v>
      </c>
      <c r="L52" s="69" t="s">
        <v>30</v>
      </c>
      <c r="M52" s="75">
        <v>354227.3</v>
      </c>
      <c r="N52" s="75">
        <v>278210</v>
      </c>
      <c r="O52" s="75">
        <v>118239.25</v>
      </c>
      <c r="P52" s="70">
        <f t="shared" si="0"/>
        <v>4837274.9699999988</v>
      </c>
      <c r="Q52" s="75">
        <v>20865.75</v>
      </c>
      <c r="R52" s="75">
        <v>139105</v>
      </c>
      <c r="S52" s="76">
        <v>0.5</v>
      </c>
      <c r="T52" s="72">
        <v>84</v>
      </c>
      <c r="U52" s="72">
        <v>71.5</v>
      </c>
      <c r="V52" s="76">
        <v>0.85119047619047616</v>
      </c>
      <c r="X52" s="42"/>
    </row>
    <row r="53" spans="1:24" s="40" customFormat="1" ht="44.25" customHeight="1">
      <c r="A53" s="68">
        <v>51</v>
      </c>
      <c r="B53" s="63" t="s">
        <v>223</v>
      </c>
      <c r="C53" s="64">
        <v>91</v>
      </c>
      <c r="D53" s="65" t="s">
        <v>228</v>
      </c>
      <c r="E53" s="66" t="s">
        <v>229</v>
      </c>
      <c r="F53" s="66" t="s">
        <v>230</v>
      </c>
      <c r="G53" s="67" t="s">
        <v>33</v>
      </c>
      <c r="H53" s="73" t="s">
        <v>12</v>
      </c>
      <c r="I53" s="73" t="s">
        <v>11</v>
      </c>
      <c r="J53" s="73" t="s">
        <v>12</v>
      </c>
      <c r="K53" s="73" t="s">
        <v>11</v>
      </c>
      <c r="L53" s="69" t="s">
        <v>30</v>
      </c>
      <c r="M53" s="75">
        <v>111496.32000000001</v>
      </c>
      <c r="N53" s="75">
        <v>90834.96</v>
      </c>
      <c r="O53" s="75">
        <v>38604.86</v>
      </c>
      <c r="P53" s="70">
        <f t="shared" si="0"/>
        <v>4875879.8299999991</v>
      </c>
      <c r="Q53" s="75">
        <v>6812.62</v>
      </c>
      <c r="R53" s="75">
        <v>45417.48</v>
      </c>
      <c r="S53" s="76">
        <v>0.5</v>
      </c>
      <c r="T53" s="72">
        <v>84</v>
      </c>
      <c r="U53" s="72">
        <v>67</v>
      </c>
      <c r="V53" s="76">
        <v>0.79761904761904767</v>
      </c>
      <c r="X53" s="41"/>
    </row>
    <row r="54" spans="1:24" s="40" customFormat="1" ht="59.25" customHeight="1">
      <c r="A54" s="68">
        <v>52</v>
      </c>
      <c r="B54" s="63" t="s">
        <v>223</v>
      </c>
      <c r="C54" s="64">
        <v>90</v>
      </c>
      <c r="D54" s="65" t="s">
        <v>231</v>
      </c>
      <c r="E54" s="66" t="s">
        <v>232</v>
      </c>
      <c r="F54" s="66" t="s">
        <v>233</v>
      </c>
      <c r="G54" s="67" t="s">
        <v>33</v>
      </c>
      <c r="H54" s="73" t="s">
        <v>12</v>
      </c>
      <c r="I54" s="73" t="s">
        <v>11</v>
      </c>
      <c r="J54" s="73" t="s">
        <v>12</v>
      </c>
      <c r="K54" s="73" t="s">
        <v>11</v>
      </c>
      <c r="L54" s="69" t="s">
        <v>30</v>
      </c>
      <c r="M54" s="75">
        <v>367496.06</v>
      </c>
      <c r="N54" s="75">
        <v>299997</v>
      </c>
      <c r="O54" s="75">
        <v>127498.73</v>
      </c>
      <c r="P54" s="70">
        <f t="shared" si="0"/>
        <v>5003378.5599999996</v>
      </c>
      <c r="Q54" s="75">
        <v>22499.78</v>
      </c>
      <c r="R54" s="75">
        <v>149998.5</v>
      </c>
      <c r="S54" s="76">
        <v>0.5</v>
      </c>
      <c r="T54" s="72">
        <v>84</v>
      </c>
      <c r="U54" s="72">
        <v>66.5</v>
      </c>
      <c r="V54" s="76">
        <v>0.79166666666666663</v>
      </c>
      <c r="X54" s="41"/>
    </row>
    <row r="55" spans="1:24" s="40" customFormat="1" ht="50.25" customHeight="1">
      <c r="A55" s="68">
        <v>53</v>
      </c>
      <c r="B55" s="63" t="s">
        <v>223</v>
      </c>
      <c r="C55" s="64">
        <v>88</v>
      </c>
      <c r="D55" s="65" t="s">
        <v>234</v>
      </c>
      <c r="E55" s="66" t="s">
        <v>235</v>
      </c>
      <c r="F55" s="66" t="s">
        <v>236</v>
      </c>
      <c r="G55" s="67" t="s">
        <v>33</v>
      </c>
      <c r="H55" s="73" t="s">
        <v>237</v>
      </c>
      <c r="I55" s="73" t="s">
        <v>238</v>
      </c>
      <c r="J55" s="73" t="s">
        <v>237</v>
      </c>
      <c r="K55" s="73" t="s">
        <v>238</v>
      </c>
      <c r="L55" s="69" t="s">
        <v>30</v>
      </c>
      <c r="M55" s="75">
        <v>0</v>
      </c>
      <c r="N55" s="75">
        <v>0</v>
      </c>
      <c r="O55" s="75">
        <v>0</v>
      </c>
      <c r="P55" s="70">
        <f t="shared" si="0"/>
        <v>5003378.5599999996</v>
      </c>
      <c r="Q55" s="75">
        <v>0</v>
      </c>
      <c r="R55" s="75">
        <v>0</v>
      </c>
      <c r="S55" s="76">
        <v>0.5</v>
      </c>
      <c r="T55" s="72">
        <v>84</v>
      </c>
      <c r="U55" s="72">
        <v>65.5</v>
      </c>
      <c r="V55" s="76">
        <v>0.77976190476190477</v>
      </c>
      <c r="X55" s="42"/>
    </row>
    <row r="56" spans="1:24" s="3" customFormat="1" ht="47.25" customHeight="1">
      <c r="A56" s="68">
        <v>54</v>
      </c>
      <c r="B56" s="63" t="s">
        <v>239</v>
      </c>
      <c r="C56" s="64">
        <v>95</v>
      </c>
      <c r="D56" s="65" t="s">
        <v>240</v>
      </c>
      <c r="E56" s="66" t="s">
        <v>241</v>
      </c>
      <c r="F56" s="66" t="s">
        <v>242</v>
      </c>
      <c r="G56" s="67" t="s">
        <v>34</v>
      </c>
      <c r="H56" s="68" t="s">
        <v>146</v>
      </c>
      <c r="I56" s="69" t="s">
        <v>243</v>
      </c>
      <c r="J56" s="69" t="s">
        <v>146</v>
      </c>
      <c r="K56" s="69" t="s">
        <v>243</v>
      </c>
      <c r="L56" s="69" t="s">
        <v>30</v>
      </c>
      <c r="M56" s="70">
        <v>229980.88</v>
      </c>
      <c r="N56" s="70">
        <v>190765.83</v>
      </c>
      <c r="O56" s="70">
        <v>81075.48</v>
      </c>
      <c r="P56" s="70">
        <f t="shared" si="0"/>
        <v>5084454.04</v>
      </c>
      <c r="Q56" s="70">
        <v>14307.44</v>
      </c>
      <c r="R56" s="70">
        <v>95382.92</v>
      </c>
      <c r="S56" s="71">
        <v>0.50000002621014472</v>
      </c>
      <c r="T56" s="72">
        <v>84</v>
      </c>
      <c r="U56" s="72">
        <v>74</v>
      </c>
      <c r="V56" s="71">
        <v>0.88095238095238093</v>
      </c>
      <c r="X56" s="41"/>
    </row>
    <row r="57" spans="1:24" s="3" customFormat="1" ht="38.25">
      <c r="A57" s="73">
        <v>55</v>
      </c>
      <c r="B57" s="63" t="s">
        <v>239</v>
      </c>
      <c r="C57" s="64">
        <v>98</v>
      </c>
      <c r="D57" s="65" t="s">
        <v>244</v>
      </c>
      <c r="E57" s="66" t="s">
        <v>245</v>
      </c>
      <c r="F57" s="66" t="s">
        <v>246</v>
      </c>
      <c r="G57" s="67" t="s">
        <v>33</v>
      </c>
      <c r="H57" s="68" t="s">
        <v>12</v>
      </c>
      <c r="I57" s="69" t="s">
        <v>11</v>
      </c>
      <c r="J57" s="69" t="s">
        <v>12</v>
      </c>
      <c r="K57" s="69" t="s">
        <v>11</v>
      </c>
      <c r="L57" s="69" t="s">
        <v>30</v>
      </c>
      <c r="M57" s="70">
        <v>343114.32</v>
      </c>
      <c r="N57" s="70">
        <v>299601.88</v>
      </c>
      <c r="O57" s="70">
        <v>127330.8</v>
      </c>
      <c r="P57" s="70">
        <f t="shared" si="0"/>
        <v>5211784.84</v>
      </c>
      <c r="Q57" s="70">
        <v>22470.14</v>
      </c>
      <c r="R57" s="70">
        <v>149800.94</v>
      </c>
      <c r="S57" s="71">
        <v>0.5</v>
      </c>
      <c r="T57" s="72">
        <v>84</v>
      </c>
      <c r="U57" s="72">
        <v>59</v>
      </c>
      <c r="V57" s="71">
        <v>0.70238095238095233</v>
      </c>
      <c r="X57" s="41"/>
    </row>
    <row r="58" spans="1:24" s="3" customFormat="1" ht="30" customHeight="1">
      <c r="A58" s="73">
        <v>56</v>
      </c>
      <c r="B58" s="63" t="s">
        <v>239</v>
      </c>
      <c r="C58" s="64">
        <v>97</v>
      </c>
      <c r="D58" s="65" t="s">
        <v>247</v>
      </c>
      <c r="E58" s="66" t="s">
        <v>248</v>
      </c>
      <c r="F58" s="66" t="s">
        <v>249</v>
      </c>
      <c r="G58" s="67" t="s">
        <v>33</v>
      </c>
      <c r="H58" s="68" t="s">
        <v>12</v>
      </c>
      <c r="I58" s="69" t="s">
        <v>11</v>
      </c>
      <c r="J58" s="69" t="s">
        <v>12</v>
      </c>
      <c r="K58" s="69" t="s">
        <v>11</v>
      </c>
      <c r="L58" s="69" t="s">
        <v>30</v>
      </c>
      <c r="M58" s="70">
        <v>305314.86</v>
      </c>
      <c r="N58" s="70">
        <v>249532.96</v>
      </c>
      <c r="O58" s="70">
        <v>106051.51</v>
      </c>
      <c r="P58" s="70">
        <f t="shared" si="0"/>
        <v>5317836.3499999996</v>
      </c>
      <c r="Q58" s="70">
        <v>18714.97</v>
      </c>
      <c r="R58" s="70">
        <v>124766.48</v>
      </c>
      <c r="S58" s="71">
        <v>0.5</v>
      </c>
      <c r="T58" s="72">
        <v>84</v>
      </c>
      <c r="U58" s="72">
        <v>55.5</v>
      </c>
      <c r="V58" s="71">
        <v>0.6607142857142857</v>
      </c>
      <c r="X58" s="41"/>
    </row>
    <row r="59" spans="1:24" s="3" customFormat="1" ht="54" customHeight="1">
      <c r="A59" s="73">
        <v>57</v>
      </c>
      <c r="B59" s="63" t="s">
        <v>250</v>
      </c>
      <c r="C59" s="64">
        <v>99</v>
      </c>
      <c r="D59" s="65" t="s">
        <v>251</v>
      </c>
      <c r="E59" s="66" t="s">
        <v>252</v>
      </c>
      <c r="F59" s="66" t="s">
        <v>253</v>
      </c>
      <c r="G59" s="67" t="s">
        <v>33</v>
      </c>
      <c r="H59" s="68" t="s">
        <v>12</v>
      </c>
      <c r="I59" s="69" t="s">
        <v>11</v>
      </c>
      <c r="J59" s="69" t="s">
        <v>12</v>
      </c>
      <c r="K59" s="69" t="s">
        <v>11</v>
      </c>
      <c r="L59" s="69" t="s">
        <v>30</v>
      </c>
      <c r="M59" s="70">
        <v>285975</v>
      </c>
      <c r="N59" s="70">
        <v>232500</v>
      </c>
      <c r="O59" s="70">
        <v>98812.5</v>
      </c>
      <c r="P59" s="70">
        <f t="shared" si="0"/>
        <v>5416648.8499999996</v>
      </c>
      <c r="Q59" s="70">
        <v>17437.5</v>
      </c>
      <c r="R59" s="70">
        <v>116250</v>
      </c>
      <c r="S59" s="71">
        <v>0.5</v>
      </c>
      <c r="T59" s="72">
        <v>84</v>
      </c>
      <c r="U59" s="72">
        <v>69.5</v>
      </c>
      <c r="V59" s="71">
        <v>0.82738095238095233</v>
      </c>
      <c r="X59" s="41"/>
    </row>
    <row r="60" spans="1:24" ht="33.75" customHeight="1">
      <c r="A60" s="73">
        <v>58</v>
      </c>
      <c r="B60" s="73" t="s">
        <v>250</v>
      </c>
      <c r="C60" s="64">
        <v>100</v>
      </c>
      <c r="D60" s="67" t="s">
        <v>254</v>
      </c>
      <c r="E60" s="74" t="s">
        <v>255</v>
      </c>
      <c r="F60" s="74" t="s">
        <v>256</v>
      </c>
      <c r="G60" s="67" t="s">
        <v>34</v>
      </c>
      <c r="H60" s="73" t="s">
        <v>165</v>
      </c>
      <c r="I60" s="73" t="s">
        <v>257</v>
      </c>
      <c r="J60" s="73" t="s">
        <v>165</v>
      </c>
      <c r="K60" s="73" t="s">
        <v>257</v>
      </c>
      <c r="L60" s="69" t="s">
        <v>30</v>
      </c>
      <c r="M60" s="75">
        <v>305051.25</v>
      </c>
      <c r="N60" s="75">
        <v>249375</v>
      </c>
      <c r="O60" s="75">
        <v>105984.38</v>
      </c>
      <c r="P60" s="70">
        <f t="shared" si="0"/>
        <v>5522633.2299999995</v>
      </c>
      <c r="Q60" s="75">
        <v>18703.13</v>
      </c>
      <c r="R60" s="75">
        <v>124687.5</v>
      </c>
      <c r="S60" s="76">
        <v>0.5</v>
      </c>
      <c r="T60" s="72">
        <v>84</v>
      </c>
      <c r="U60" s="72">
        <v>69</v>
      </c>
      <c r="V60" s="76">
        <v>0.8214285714285714</v>
      </c>
      <c r="X60" s="41"/>
    </row>
    <row r="61" spans="1:24" s="3" customFormat="1" ht="44.25" customHeight="1">
      <c r="A61" s="73">
        <v>59</v>
      </c>
      <c r="B61" s="63" t="s">
        <v>258</v>
      </c>
      <c r="C61" s="64">
        <v>104</v>
      </c>
      <c r="D61" s="65" t="s">
        <v>259</v>
      </c>
      <c r="E61" s="66" t="s">
        <v>260</v>
      </c>
      <c r="F61" s="66" t="s">
        <v>261</v>
      </c>
      <c r="G61" s="67" t="s">
        <v>33</v>
      </c>
      <c r="H61" s="68" t="s">
        <v>12</v>
      </c>
      <c r="I61" s="69" t="s">
        <v>11</v>
      </c>
      <c r="J61" s="69" t="s">
        <v>12</v>
      </c>
      <c r="K61" s="69" t="s">
        <v>11</v>
      </c>
      <c r="L61" s="69" t="s">
        <v>30</v>
      </c>
      <c r="M61" s="70">
        <v>355316.65</v>
      </c>
      <c r="N61" s="70">
        <v>320255</v>
      </c>
      <c r="O61" s="70">
        <v>126689.68</v>
      </c>
      <c r="P61" s="70">
        <f t="shared" si="0"/>
        <v>5649322.9099999992</v>
      </c>
      <c r="Q61" s="70">
        <v>22357</v>
      </c>
      <c r="R61" s="70">
        <v>149046.68</v>
      </c>
      <c r="S61" s="71">
        <v>0.46540000936753523</v>
      </c>
      <c r="T61" s="72">
        <v>84</v>
      </c>
      <c r="U61" s="72">
        <v>74.5</v>
      </c>
      <c r="V61" s="71">
        <v>0.88690476190476186</v>
      </c>
      <c r="X61" s="41"/>
    </row>
    <row r="62" spans="1:24" s="135" customFormat="1" ht="42" customHeight="1">
      <c r="A62" s="73">
        <v>60</v>
      </c>
      <c r="B62" s="63" t="s">
        <v>258</v>
      </c>
      <c r="C62" s="64">
        <v>103</v>
      </c>
      <c r="D62" s="65" t="s">
        <v>262</v>
      </c>
      <c r="E62" s="66" t="s">
        <v>263</v>
      </c>
      <c r="F62" s="66" t="s">
        <v>264</v>
      </c>
      <c r="G62" s="67" t="s">
        <v>33</v>
      </c>
      <c r="H62" s="73" t="s">
        <v>12</v>
      </c>
      <c r="I62" s="73" t="s">
        <v>11</v>
      </c>
      <c r="J62" s="73" t="s">
        <v>12</v>
      </c>
      <c r="K62" s="73" t="s">
        <v>11</v>
      </c>
      <c r="L62" s="69" t="s">
        <v>30</v>
      </c>
      <c r="M62" s="75">
        <v>0</v>
      </c>
      <c r="N62" s="75">
        <v>0</v>
      </c>
      <c r="O62" s="75">
        <v>0</v>
      </c>
      <c r="P62" s="70">
        <f t="shared" si="0"/>
        <v>5649322.9099999992</v>
      </c>
      <c r="Q62" s="75">
        <v>0</v>
      </c>
      <c r="R62" s="75">
        <v>0</v>
      </c>
      <c r="S62" s="76">
        <v>0.5</v>
      </c>
      <c r="T62" s="72">
        <v>84</v>
      </c>
      <c r="U62" s="72">
        <v>73</v>
      </c>
      <c r="V62" s="71">
        <v>0.86904761904761907</v>
      </c>
      <c r="X62" s="42"/>
    </row>
    <row r="63" spans="1:24" ht="42.75" customHeight="1">
      <c r="A63" s="73">
        <v>61</v>
      </c>
      <c r="B63" s="63" t="s">
        <v>258</v>
      </c>
      <c r="C63" s="64">
        <v>101</v>
      </c>
      <c r="D63" s="65" t="s">
        <v>265</v>
      </c>
      <c r="E63" s="66" t="s">
        <v>266</v>
      </c>
      <c r="F63" s="66" t="s">
        <v>267</v>
      </c>
      <c r="G63" s="67" t="s">
        <v>33</v>
      </c>
      <c r="H63" s="73" t="s">
        <v>12</v>
      </c>
      <c r="I63" s="73" t="s">
        <v>11</v>
      </c>
      <c r="J63" s="73" t="s">
        <v>12</v>
      </c>
      <c r="K63" s="73" t="s">
        <v>11</v>
      </c>
      <c r="L63" s="69" t="s">
        <v>30</v>
      </c>
      <c r="M63" s="75">
        <v>410841.5</v>
      </c>
      <c r="N63" s="75">
        <v>216650</v>
      </c>
      <c r="O63" s="75">
        <v>85446.76</v>
      </c>
      <c r="P63" s="70">
        <f t="shared" si="0"/>
        <v>5734769.669999999</v>
      </c>
      <c r="Q63" s="75">
        <v>15078.84</v>
      </c>
      <c r="R63" s="75">
        <v>100525.59999999999</v>
      </c>
      <c r="S63" s="76">
        <v>0.46399999999999997</v>
      </c>
      <c r="T63" s="72">
        <v>84</v>
      </c>
      <c r="U63" s="72">
        <v>67.5</v>
      </c>
      <c r="V63" s="76">
        <v>0.8035714285714286</v>
      </c>
      <c r="X63" s="41"/>
    </row>
    <row r="64" spans="1:24" s="3" customFormat="1" ht="57" customHeight="1">
      <c r="A64" s="73">
        <v>62</v>
      </c>
      <c r="B64" s="63" t="s">
        <v>258</v>
      </c>
      <c r="C64" s="64">
        <v>106</v>
      </c>
      <c r="D64" s="65" t="s">
        <v>268</v>
      </c>
      <c r="E64" s="66" t="s">
        <v>269</v>
      </c>
      <c r="F64" s="66" t="s">
        <v>270</v>
      </c>
      <c r="G64" s="67" t="s">
        <v>34</v>
      </c>
      <c r="H64" s="68" t="s">
        <v>31</v>
      </c>
      <c r="I64" s="69" t="s">
        <v>271</v>
      </c>
      <c r="J64" s="69" t="s">
        <v>31</v>
      </c>
      <c r="K64" s="69" t="s">
        <v>271</v>
      </c>
      <c r="L64" s="69" t="s">
        <v>30</v>
      </c>
      <c r="M64" s="70">
        <v>179782.49</v>
      </c>
      <c r="N64" s="70">
        <v>148059.75</v>
      </c>
      <c r="O64" s="70">
        <v>62925.4</v>
      </c>
      <c r="P64" s="70">
        <f t="shared" si="0"/>
        <v>5797695.0699999994</v>
      </c>
      <c r="Q64" s="70">
        <v>11104.48</v>
      </c>
      <c r="R64" s="70">
        <v>74029.88</v>
      </c>
      <c r="S64" s="71">
        <v>0.50000003377015023</v>
      </c>
      <c r="T64" s="72">
        <v>84</v>
      </c>
      <c r="U64" s="72">
        <v>66.5</v>
      </c>
      <c r="V64" s="71">
        <v>0.79166666666666663</v>
      </c>
      <c r="X64" s="41"/>
    </row>
    <row r="65" spans="1:24" ht="45.75" customHeight="1">
      <c r="A65" s="73">
        <v>63</v>
      </c>
      <c r="B65" s="63" t="s">
        <v>258</v>
      </c>
      <c r="C65" s="64">
        <v>102</v>
      </c>
      <c r="D65" s="65" t="s">
        <v>272</v>
      </c>
      <c r="E65" s="66" t="s">
        <v>273</v>
      </c>
      <c r="F65" s="66" t="s">
        <v>274</v>
      </c>
      <c r="G65" s="67" t="s">
        <v>33</v>
      </c>
      <c r="H65" s="73" t="s">
        <v>12</v>
      </c>
      <c r="I65" s="73" t="s">
        <v>11</v>
      </c>
      <c r="J65" s="73" t="s">
        <v>12</v>
      </c>
      <c r="K65" s="73" t="s">
        <v>11</v>
      </c>
      <c r="L65" s="69" t="s">
        <v>30</v>
      </c>
      <c r="M65" s="75">
        <v>385818.55</v>
      </c>
      <c r="N65" s="75">
        <v>301485</v>
      </c>
      <c r="O65" s="75">
        <v>127362.34</v>
      </c>
      <c r="P65" s="70">
        <f t="shared" si="0"/>
        <v>5925057.4099999992</v>
      </c>
      <c r="Q65" s="75">
        <v>22475.71</v>
      </c>
      <c r="R65" s="75">
        <v>149838.04999999999</v>
      </c>
      <c r="S65" s="76">
        <v>0.49700001658457299</v>
      </c>
      <c r="T65" s="72">
        <v>84</v>
      </c>
      <c r="U65" s="72">
        <v>65.5</v>
      </c>
      <c r="V65" s="76">
        <v>0.77976190476190477</v>
      </c>
      <c r="X65" s="41"/>
    </row>
    <row r="66" spans="1:24" ht="45.75" customHeight="1">
      <c r="A66" s="73">
        <v>64</v>
      </c>
      <c r="B66" s="63" t="s">
        <v>275</v>
      </c>
      <c r="C66" s="64">
        <v>111</v>
      </c>
      <c r="D66" s="65" t="s">
        <v>276</v>
      </c>
      <c r="E66" s="66" t="s">
        <v>277</v>
      </c>
      <c r="F66" s="66" t="s">
        <v>278</v>
      </c>
      <c r="G66" s="67" t="s">
        <v>34</v>
      </c>
      <c r="H66" s="73" t="s">
        <v>31</v>
      </c>
      <c r="I66" s="73" t="s">
        <v>279</v>
      </c>
      <c r="J66" s="73" t="s">
        <v>31</v>
      </c>
      <c r="K66" s="73" t="s">
        <v>279</v>
      </c>
      <c r="L66" s="69" t="s">
        <v>30</v>
      </c>
      <c r="M66" s="75">
        <v>357576.97</v>
      </c>
      <c r="N66" s="75">
        <v>300000</v>
      </c>
      <c r="O66" s="75">
        <v>127500</v>
      </c>
      <c r="P66" s="70">
        <f t="shared" si="0"/>
        <v>6052557.4099999992</v>
      </c>
      <c r="Q66" s="75">
        <v>22500</v>
      </c>
      <c r="R66" s="75">
        <v>150000</v>
      </c>
      <c r="S66" s="76">
        <v>0.5</v>
      </c>
      <c r="T66" s="72">
        <v>84</v>
      </c>
      <c r="U66" s="72">
        <v>69</v>
      </c>
      <c r="V66" s="76">
        <v>0.8214285714285714</v>
      </c>
      <c r="X66" s="41"/>
    </row>
    <row r="67" spans="1:24" s="3" customFormat="1" ht="38.25">
      <c r="A67" s="73">
        <v>65</v>
      </c>
      <c r="B67" s="63" t="s">
        <v>275</v>
      </c>
      <c r="C67" s="64">
        <v>113</v>
      </c>
      <c r="D67" s="65" t="s">
        <v>280</v>
      </c>
      <c r="E67" s="66" t="s">
        <v>281</v>
      </c>
      <c r="F67" s="66" t="s">
        <v>282</v>
      </c>
      <c r="G67" s="67" t="s">
        <v>34</v>
      </c>
      <c r="H67" s="68" t="s">
        <v>31</v>
      </c>
      <c r="I67" s="68" t="s">
        <v>283</v>
      </c>
      <c r="J67" s="68" t="s">
        <v>31</v>
      </c>
      <c r="K67" s="68" t="s">
        <v>283</v>
      </c>
      <c r="L67" s="69" t="s">
        <v>30</v>
      </c>
      <c r="M67" s="70">
        <v>287277.83</v>
      </c>
      <c r="N67" s="70">
        <v>232677.26</v>
      </c>
      <c r="O67" s="70">
        <v>98887.84</v>
      </c>
      <c r="P67" s="70">
        <f t="shared" si="0"/>
        <v>6151445.2499999991</v>
      </c>
      <c r="Q67" s="70">
        <v>17450.79</v>
      </c>
      <c r="R67" s="70">
        <v>116338.64</v>
      </c>
      <c r="S67" s="71">
        <v>0.50000004297798584</v>
      </c>
      <c r="T67" s="72">
        <v>84</v>
      </c>
      <c r="U67" s="72">
        <v>66</v>
      </c>
      <c r="V67" s="71">
        <v>0.7857142857142857</v>
      </c>
      <c r="X67" s="41"/>
    </row>
    <row r="68" spans="1:24" ht="43.5" customHeight="1">
      <c r="A68" s="73">
        <v>66</v>
      </c>
      <c r="B68" s="63" t="s">
        <v>275</v>
      </c>
      <c r="C68" s="64">
        <v>109</v>
      </c>
      <c r="D68" s="65" t="s">
        <v>284</v>
      </c>
      <c r="E68" s="66" t="s">
        <v>285</v>
      </c>
      <c r="F68" s="66" t="s">
        <v>286</v>
      </c>
      <c r="G68" s="67" t="s">
        <v>33</v>
      </c>
      <c r="H68" s="73" t="s">
        <v>32</v>
      </c>
      <c r="I68" s="73" t="s">
        <v>287</v>
      </c>
      <c r="J68" s="73" t="s">
        <v>32</v>
      </c>
      <c r="K68" s="73" t="s">
        <v>287</v>
      </c>
      <c r="L68" s="69" t="s">
        <v>30</v>
      </c>
      <c r="M68" s="75">
        <v>338558.43</v>
      </c>
      <c r="N68" s="75">
        <v>286224.39</v>
      </c>
      <c r="O68" s="75">
        <v>121645.37</v>
      </c>
      <c r="P68" s="70">
        <f t="shared" si="0"/>
        <v>6273090.6199999992</v>
      </c>
      <c r="Q68" s="75">
        <v>21466.83</v>
      </c>
      <c r="R68" s="75">
        <v>143112.20000000001</v>
      </c>
      <c r="S68" s="76">
        <v>0.50000001746881184</v>
      </c>
      <c r="T68" s="72">
        <v>84</v>
      </c>
      <c r="U68" s="72">
        <v>62.5</v>
      </c>
      <c r="V68" s="76">
        <v>0.74404761904761907</v>
      </c>
      <c r="X68" s="41"/>
    </row>
    <row r="69" spans="1:24" ht="40.5" customHeight="1">
      <c r="A69" s="73">
        <v>67</v>
      </c>
      <c r="B69" s="63" t="s">
        <v>275</v>
      </c>
      <c r="C69" s="64">
        <v>114</v>
      </c>
      <c r="D69" s="65" t="s">
        <v>288</v>
      </c>
      <c r="E69" s="66" t="s">
        <v>289</v>
      </c>
      <c r="F69" s="66" t="s">
        <v>290</v>
      </c>
      <c r="G69" s="67" t="s">
        <v>34</v>
      </c>
      <c r="H69" s="73" t="s">
        <v>31</v>
      </c>
      <c r="I69" s="73" t="s">
        <v>283</v>
      </c>
      <c r="J69" s="73" t="s">
        <v>31</v>
      </c>
      <c r="K69" s="73" t="s">
        <v>283</v>
      </c>
      <c r="L69" s="69" t="s">
        <v>30</v>
      </c>
      <c r="M69" s="75">
        <v>439648</v>
      </c>
      <c r="N69" s="75">
        <v>357437.4</v>
      </c>
      <c r="O69" s="75">
        <v>127483.62</v>
      </c>
      <c r="P69" s="70">
        <f t="shared" si="0"/>
        <v>6400574.2399999993</v>
      </c>
      <c r="Q69" s="75">
        <v>22497.11</v>
      </c>
      <c r="R69" s="75">
        <v>149980.72999999998</v>
      </c>
      <c r="S69" s="76">
        <v>0.41959999999999997</v>
      </c>
      <c r="T69" s="72">
        <v>84</v>
      </c>
      <c r="U69" s="72">
        <v>61</v>
      </c>
      <c r="V69" s="76">
        <v>0.72619047619047616</v>
      </c>
      <c r="X69" s="41"/>
    </row>
    <row r="70" spans="1:24" s="3" customFormat="1" ht="25.5">
      <c r="A70" s="73">
        <v>68</v>
      </c>
      <c r="B70" s="63" t="s">
        <v>275</v>
      </c>
      <c r="C70" s="64">
        <v>110</v>
      </c>
      <c r="D70" s="65" t="s">
        <v>291</v>
      </c>
      <c r="E70" s="66" t="s">
        <v>292</v>
      </c>
      <c r="F70" s="66" t="s">
        <v>293</v>
      </c>
      <c r="G70" s="67" t="s">
        <v>34</v>
      </c>
      <c r="H70" s="68" t="s">
        <v>12</v>
      </c>
      <c r="I70" s="68" t="s">
        <v>294</v>
      </c>
      <c r="J70" s="68" t="s">
        <v>12</v>
      </c>
      <c r="K70" s="68" t="s">
        <v>294</v>
      </c>
      <c r="L70" s="69" t="s">
        <v>30</v>
      </c>
      <c r="M70" s="70">
        <v>345885</v>
      </c>
      <c r="N70" s="70">
        <v>300000</v>
      </c>
      <c r="O70" s="70">
        <v>127500</v>
      </c>
      <c r="P70" s="70">
        <f t="shared" si="0"/>
        <v>6528074.2399999993</v>
      </c>
      <c r="Q70" s="70">
        <v>22500</v>
      </c>
      <c r="R70" s="70">
        <v>150000</v>
      </c>
      <c r="S70" s="71">
        <v>0.5</v>
      </c>
      <c r="T70" s="72">
        <v>84</v>
      </c>
      <c r="U70" s="72">
        <v>59</v>
      </c>
      <c r="V70" s="71">
        <v>0.70238095238095233</v>
      </c>
      <c r="X70" s="41"/>
    </row>
    <row r="71" spans="1:24" s="135" customFormat="1" ht="58.5" customHeight="1">
      <c r="A71" s="73">
        <v>69</v>
      </c>
      <c r="B71" s="63" t="s">
        <v>275</v>
      </c>
      <c r="C71" s="64">
        <v>117</v>
      </c>
      <c r="D71" s="65" t="s">
        <v>527</v>
      </c>
      <c r="E71" s="66" t="s">
        <v>528</v>
      </c>
      <c r="F71" s="66" t="s">
        <v>529</v>
      </c>
      <c r="G71" s="67" t="s">
        <v>33</v>
      </c>
      <c r="H71" s="68" t="s">
        <v>12</v>
      </c>
      <c r="I71" s="68" t="s">
        <v>11</v>
      </c>
      <c r="J71" s="68" t="s">
        <v>12</v>
      </c>
      <c r="K71" s="68" t="s">
        <v>11</v>
      </c>
      <c r="L71" s="69" t="s">
        <v>30</v>
      </c>
      <c r="M71" s="70">
        <v>327008.2</v>
      </c>
      <c r="N71" s="70">
        <v>271340</v>
      </c>
      <c r="O71" s="70">
        <v>115319.5</v>
      </c>
      <c r="P71" s="70">
        <f t="shared" ref="P71:P137" si="1">P70+O71</f>
        <v>6643393.7399999993</v>
      </c>
      <c r="Q71" s="70">
        <v>20350.5</v>
      </c>
      <c r="R71" s="70">
        <v>135670</v>
      </c>
      <c r="S71" s="71">
        <v>0.5</v>
      </c>
      <c r="T71" s="72">
        <v>84</v>
      </c>
      <c r="U71" s="72">
        <v>72.5</v>
      </c>
      <c r="V71" s="71">
        <v>0.86309523809523814</v>
      </c>
      <c r="X71" s="42"/>
    </row>
    <row r="72" spans="1:24" ht="49.5" customHeight="1">
      <c r="A72" s="73">
        <v>70</v>
      </c>
      <c r="B72" s="63" t="s">
        <v>295</v>
      </c>
      <c r="C72" s="64">
        <v>115</v>
      </c>
      <c r="D72" s="65" t="s">
        <v>296</v>
      </c>
      <c r="E72" s="66" t="s">
        <v>297</v>
      </c>
      <c r="F72" s="66" t="s">
        <v>298</v>
      </c>
      <c r="G72" s="67" t="s">
        <v>34</v>
      </c>
      <c r="H72" s="73" t="s">
        <v>12</v>
      </c>
      <c r="I72" s="73" t="s">
        <v>11</v>
      </c>
      <c r="J72" s="73" t="s">
        <v>12</v>
      </c>
      <c r="K72" s="73" t="s">
        <v>11</v>
      </c>
      <c r="L72" s="69" t="s">
        <v>30</v>
      </c>
      <c r="M72" s="75">
        <v>132591.47</v>
      </c>
      <c r="N72" s="75">
        <v>111915.18</v>
      </c>
      <c r="O72" s="75">
        <v>47563.95</v>
      </c>
      <c r="P72" s="70">
        <f t="shared" si="1"/>
        <v>6690957.6899999995</v>
      </c>
      <c r="Q72" s="75">
        <v>8393.64</v>
      </c>
      <c r="R72" s="75">
        <v>55957.59</v>
      </c>
      <c r="S72" s="76">
        <v>0.5</v>
      </c>
      <c r="T72" s="72">
        <v>84</v>
      </c>
      <c r="U72" s="72">
        <v>71</v>
      </c>
      <c r="V72" s="76">
        <v>0.84523809523809523</v>
      </c>
      <c r="X72" s="41"/>
    </row>
    <row r="73" spans="1:24" ht="38.25">
      <c r="A73" s="73">
        <v>71</v>
      </c>
      <c r="B73" s="63" t="s">
        <v>299</v>
      </c>
      <c r="C73" s="64">
        <v>125</v>
      </c>
      <c r="D73" s="65" t="s">
        <v>300</v>
      </c>
      <c r="E73" s="66" t="s">
        <v>301</v>
      </c>
      <c r="F73" s="66" t="s">
        <v>302</v>
      </c>
      <c r="G73" s="67" t="s">
        <v>34</v>
      </c>
      <c r="H73" s="73" t="s">
        <v>12</v>
      </c>
      <c r="I73" s="73" t="s">
        <v>294</v>
      </c>
      <c r="J73" s="73" t="s">
        <v>12</v>
      </c>
      <c r="K73" s="73" t="s">
        <v>294</v>
      </c>
      <c r="L73" s="69" t="s">
        <v>30</v>
      </c>
      <c r="M73" s="75">
        <v>267894</v>
      </c>
      <c r="N73" s="75">
        <v>217800</v>
      </c>
      <c r="O73" s="75">
        <v>92565</v>
      </c>
      <c r="P73" s="70">
        <f t="shared" si="1"/>
        <v>6783522.6899999995</v>
      </c>
      <c r="Q73" s="75">
        <v>16335</v>
      </c>
      <c r="R73" s="75">
        <v>108900</v>
      </c>
      <c r="S73" s="76">
        <v>0.5</v>
      </c>
      <c r="T73" s="72">
        <v>84</v>
      </c>
      <c r="U73" s="72">
        <v>70.5</v>
      </c>
      <c r="V73" s="76">
        <v>0.8392857142857143</v>
      </c>
      <c r="X73" s="41"/>
    </row>
    <row r="74" spans="1:24" ht="57" customHeight="1">
      <c r="A74" s="73">
        <v>72</v>
      </c>
      <c r="B74" s="63" t="s">
        <v>299</v>
      </c>
      <c r="C74" s="64">
        <v>126</v>
      </c>
      <c r="D74" s="65" t="s">
        <v>303</v>
      </c>
      <c r="E74" s="66" t="s">
        <v>304</v>
      </c>
      <c r="F74" s="66" t="s">
        <v>305</v>
      </c>
      <c r="G74" s="67" t="s">
        <v>34</v>
      </c>
      <c r="H74" s="73" t="s">
        <v>12</v>
      </c>
      <c r="I74" s="73" t="s">
        <v>11</v>
      </c>
      <c r="J74" s="73" t="s">
        <v>12</v>
      </c>
      <c r="K74" s="73" t="s">
        <v>11</v>
      </c>
      <c r="L74" s="69" t="s">
        <v>30</v>
      </c>
      <c r="M74" s="75">
        <v>126635.45</v>
      </c>
      <c r="N74" s="75">
        <v>108359.79</v>
      </c>
      <c r="O74" s="75">
        <v>46052.92</v>
      </c>
      <c r="P74" s="70">
        <f t="shared" si="1"/>
        <v>6829575.6099999994</v>
      </c>
      <c r="Q74" s="75">
        <v>8126.99</v>
      </c>
      <c r="R74" s="75">
        <v>54179.9</v>
      </c>
      <c r="S74" s="76">
        <v>0.50000004614257743</v>
      </c>
      <c r="T74" s="72">
        <v>84</v>
      </c>
      <c r="U74" s="72">
        <v>63</v>
      </c>
      <c r="V74" s="76">
        <v>0.75</v>
      </c>
      <c r="X74" s="41"/>
    </row>
    <row r="75" spans="1:24" s="40" customFormat="1" ht="51">
      <c r="A75" s="73">
        <v>73</v>
      </c>
      <c r="B75" s="63" t="s">
        <v>299</v>
      </c>
      <c r="C75" s="64">
        <v>128</v>
      </c>
      <c r="D75" s="65" t="s">
        <v>306</v>
      </c>
      <c r="E75" s="66" t="s">
        <v>307</v>
      </c>
      <c r="F75" s="66" t="s">
        <v>308</v>
      </c>
      <c r="G75" s="67" t="s">
        <v>34</v>
      </c>
      <c r="H75" s="73" t="s">
        <v>165</v>
      </c>
      <c r="I75" s="73" t="s">
        <v>309</v>
      </c>
      <c r="J75" s="73" t="s">
        <v>165</v>
      </c>
      <c r="K75" s="73" t="s">
        <v>309</v>
      </c>
      <c r="L75" s="69" t="s">
        <v>30</v>
      </c>
      <c r="M75" s="75">
        <v>365420.04</v>
      </c>
      <c r="N75" s="75">
        <v>298288.53999999998</v>
      </c>
      <c r="O75" s="75">
        <v>126772.63</v>
      </c>
      <c r="P75" s="70">
        <f t="shared" si="1"/>
        <v>6956348.2399999993</v>
      </c>
      <c r="Q75" s="75">
        <v>22371.64</v>
      </c>
      <c r="R75" s="75">
        <v>149144.27000000002</v>
      </c>
      <c r="S75" s="76">
        <v>0.50000000000000011</v>
      </c>
      <c r="T75" s="72">
        <v>84</v>
      </c>
      <c r="U75" s="72">
        <v>62</v>
      </c>
      <c r="V75" s="76">
        <v>0.73809523809523814</v>
      </c>
      <c r="X75" s="41"/>
    </row>
    <row r="76" spans="1:24" s="40" customFormat="1" ht="38.25">
      <c r="A76" s="73">
        <v>74</v>
      </c>
      <c r="B76" s="63" t="s">
        <v>299</v>
      </c>
      <c r="C76" s="64">
        <v>127</v>
      </c>
      <c r="D76" s="65" t="s">
        <v>310</v>
      </c>
      <c r="E76" s="66" t="s">
        <v>311</v>
      </c>
      <c r="F76" s="66" t="s">
        <v>312</v>
      </c>
      <c r="G76" s="67" t="s">
        <v>34</v>
      </c>
      <c r="H76" s="73" t="s">
        <v>165</v>
      </c>
      <c r="I76" s="73" t="s">
        <v>313</v>
      </c>
      <c r="J76" s="73" t="s">
        <v>165</v>
      </c>
      <c r="K76" s="73" t="s">
        <v>313</v>
      </c>
      <c r="L76" s="69" t="s">
        <v>30</v>
      </c>
      <c r="M76" s="75">
        <v>224272.59</v>
      </c>
      <c r="N76" s="75">
        <v>182113.67</v>
      </c>
      <c r="O76" s="75">
        <v>77398.31</v>
      </c>
      <c r="P76" s="70">
        <f t="shared" si="1"/>
        <v>7033746.5499999989</v>
      </c>
      <c r="Q76" s="75">
        <v>13658.53</v>
      </c>
      <c r="R76" s="75">
        <v>91056.84</v>
      </c>
      <c r="S76" s="76">
        <v>0.50000002745537986</v>
      </c>
      <c r="T76" s="72">
        <v>84</v>
      </c>
      <c r="U76" s="72">
        <v>58.5</v>
      </c>
      <c r="V76" s="76">
        <v>0.6964285714285714</v>
      </c>
      <c r="X76" s="41"/>
    </row>
    <row r="77" spans="1:24" s="40" customFormat="1" ht="29.25" customHeight="1">
      <c r="A77" s="73">
        <v>75</v>
      </c>
      <c r="B77" s="63" t="s">
        <v>299</v>
      </c>
      <c r="C77" s="64">
        <v>124</v>
      </c>
      <c r="D77" s="65" t="s">
        <v>314</v>
      </c>
      <c r="E77" s="66" t="s">
        <v>315</v>
      </c>
      <c r="F77" s="66" t="s">
        <v>316</v>
      </c>
      <c r="G77" s="67" t="s">
        <v>33</v>
      </c>
      <c r="H77" s="73" t="s">
        <v>31</v>
      </c>
      <c r="I77" s="73" t="s">
        <v>271</v>
      </c>
      <c r="J77" s="73" t="s">
        <v>31</v>
      </c>
      <c r="K77" s="73" t="s">
        <v>271</v>
      </c>
      <c r="L77" s="69" t="s">
        <v>30</v>
      </c>
      <c r="M77" s="75">
        <v>0</v>
      </c>
      <c r="N77" s="75">
        <v>0</v>
      </c>
      <c r="O77" s="75">
        <v>0</v>
      </c>
      <c r="P77" s="70">
        <f t="shared" si="1"/>
        <v>7033746.5499999989</v>
      </c>
      <c r="Q77" s="75">
        <v>0</v>
      </c>
      <c r="R77" s="75">
        <v>0</v>
      </c>
      <c r="S77" s="76">
        <v>0.5</v>
      </c>
      <c r="T77" s="72">
        <v>84</v>
      </c>
      <c r="U77" s="72">
        <v>56.5</v>
      </c>
      <c r="V77" s="76">
        <v>0.67261904761904767</v>
      </c>
      <c r="X77" s="42"/>
    </row>
    <row r="78" spans="1:24" s="40" customFormat="1" ht="25.5">
      <c r="A78" s="73">
        <v>76</v>
      </c>
      <c r="B78" s="63" t="s">
        <v>317</v>
      </c>
      <c r="C78" s="64">
        <v>131</v>
      </c>
      <c r="D78" s="65" t="s">
        <v>318</v>
      </c>
      <c r="E78" s="66" t="s">
        <v>319</v>
      </c>
      <c r="F78" s="66" t="s">
        <v>320</v>
      </c>
      <c r="G78" s="67" t="s">
        <v>33</v>
      </c>
      <c r="H78" s="73" t="s">
        <v>165</v>
      </c>
      <c r="I78" s="73" t="s">
        <v>257</v>
      </c>
      <c r="J78" s="73" t="s">
        <v>165</v>
      </c>
      <c r="K78" s="73" t="s">
        <v>257</v>
      </c>
      <c r="L78" s="69" t="s">
        <v>30</v>
      </c>
      <c r="M78" s="75">
        <v>344240.1</v>
      </c>
      <c r="N78" s="75">
        <v>279870</v>
      </c>
      <c r="O78" s="75">
        <v>118944.75</v>
      </c>
      <c r="P78" s="70">
        <f t="shared" si="1"/>
        <v>7152691.2999999989</v>
      </c>
      <c r="Q78" s="75">
        <v>20990.25</v>
      </c>
      <c r="R78" s="75">
        <v>139935</v>
      </c>
      <c r="S78" s="76">
        <v>0.5</v>
      </c>
      <c r="T78" s="72">
        <v>84</v>
      </c>
      <c r="U78" s="72">
        <v>73.5</v>
      </c>
      <c r="V78" s="76">
        <v>0.875</v>
      </c>
      <c r="X78" s="42"/>
    </row>
    <row r="79" spans="1:24" s="40" customFormat="1" ht="31.5" customHeight="1">
      <c r="A79" s="73">
        <v>77</v>
      </c>
      <c r="B79" s="63" t="s">
        <v>317</v>
      </c>
      <c r="C79" s="64">
        <v>136</v>
      </c>
      <c r="D79" s="65" t="s">
        <v>321</v>
      </c>
      <c r="E79" s="66" t="s">
        <v>322</v>
      </c>
      <c r="F79" s="66" t="s">
        <v>323</v>
      </c>
      <c r="G79" s="67" t="s">
        <v>33</v>
      </c>
      <c r="H79" s="73" t="s">
        <v>237</v>
      </c>
      <c r="I79" s="73" t="s">
        <v>324</v>
      </c>
      <c r="J79" s="73" t="s">
        <v>237</v>
      </c>
      <c r="K79" s="73" t="s">
        <v>324</v>
      </c>
      <c r="L79" s="69" t="s">
        <v>30</v>
      </c>
      <c r="M79" s="75">
        <v>368877</v>
      </c>
      <c r="N79" s="75">
        <v>299900</v>
      </c>
      <c r="O79" s="75">
        <v>127457.5</v>
      </c>
      <c r="P79" s="70">
        <f t="shared" si="1"/>
        <v>7280148.7999999989</v>
      </c>
      <c r="Q79" s="75">
        <v>22492.5</v>
      </c>
      <c r="R79" s="75">
        <v>149950</v>
      </c>
      <c r="S79" s="76">
        <v>0.5</v>
      </c>
      <c r="T79" s="72">
        <v>84</v>
      </c>
      <c r="U79" s="72">
        <v>68</v>
      </c>
      <c r="V79" s="76">
        <v>0.80952380952380953</v>
      </c>
      <c r="X79" s="41"/>
    </row>
    <row r="80" spans="1:24" s="40" customFormat="1" ht="55.5" customHeight="1">
      <c r="A80" s="73">
        <v>78</v>
      </c>
      <c r="B80" s="63" t="s">
        <v>317</v>
      </c>
      <c r="C80" s="64">
        <v>135</v>
      </c>
      <c r="D80" s="65" t="s">
        <v>325</v>
      </c>
      <c r="E80" s="66" t="s">
        <v>326</v>
      </c>
      <c r="F80" s="66" t="s">
        <v>327</v>
      </c>
      <c r="G80" s="67" t="s">
        <v>34</v>
      </c>
      <c r="H80" s="73" t="s">
        <v>195</v>
      </c>
      <c r="I80" s="73" t="s">
        <v>328</v>
      </c>
      <c r="J80" s="73" t="s">
        <v>195</v>
      </c>
      <c r="K80" s="73" t="s">
        <v>328</v>
      </c>
      <c r="L80" s="69" t="s">
        <v>30</v>
      </c>
      <c r="M80" s="75">
        <v>210875.67</v>
      </c>
      <c r="N80" s="75">
        <v>149361.24</v>
      </c>
      <c r="O80" s="75">
        <v>63478.53</v>
      </c>
      <c r="P80" s="70">
        <f t="shared" si="1"/>
        <v>7343627.3299999991</v>
      </c>
      <c r="Q80" s="75">
        <v>11202.1</v>
      </c>
      <c r="R80" s="75">
        <v>74680.62</v>
      </c>
      <c r="S80" s="76">
        <v>0.5</v>
      </c>
      <c r="T80" s="72">
        <v>84</v>
      </c>
      <c r="U80" s="72">
        <v>61</v>
      </c>
      <c r="V80" s="76">
        <v>0.72619047619047616</v>
      </c>
      <c r="X80" s="41"/>
    </row>
    <row r="81" spans="1:24" s="40" customFormat="1" ht="42.75" customHeight="1">
      <c r="A81" s="73">
        <v>79</v>
      </c>
      <c r="B81" s="63" t="s">
        <v>317</v>
      </c>
      <c r="C81" s="64">
        <v>130</v>
      </c>
      <c r="D81" s="65" t="s">
        <v>329</v>
      </c>
      <c r="E81" s="66" t="s">
        <v>330</v>
      </c>
      <c r="F81" s="66" t="s">
        <v>331</v>
      </c>
      <c r="G81" s="67" t="s">
        <v>34</v>
      </c>
      <c r="H81" s="73" t="s">
        <v>12</v>
      </c>
      <c r="I81" s="73" t="s">
        <v>294</v>
      </c>
      <c r="J81" s="73" t="s">
        <v>12</v>
      </c>
      <c r="K81" s="73" t="s">
        <v>294</v>
      </c>
      <c r="L81" s="69" t="s">
        <v>30</v>
      </c>
      <c r="M81" s="75">
        <v>246984</v>
      </c>
      <c r="N81" s="75">
        <v>200800</v>
      </c>
      <c r="O81" s="75">
        <v>85340</v>
      </c>
      <c r="P81" s="70">
        <f t="shared" si="1"/>
        <v>7428967.3299999991</v>
      </c>
      <c r="Q81" s="75">
        <v>15060</v>
      </c>
      <c r="R81" s="75">
        <v>100400</v>
      </c>
      <c r="S81" s="76">
        <v>0.5</v>
      </c>
      <c r="T81" s="72">
        <v>84</v>
      </c>
      <c r="U81" s="72">
        <v>56</v>
      </c>
      <c r="V81" s="76">
        <v>0.66666666666666663</v>
      </c>
      <c r="X81" s="41"/>
    </row>
    <row r="82" spans="1:24" s="40" customFormat="1" ht="38.25">
      <c r="A82" s="73">
        <v>80</v>
      </c>
      <c r="B82" s="63" t="s">
        <v>317</v>
      </c>
      <c r="C82" s="64">
        <v>133</v>
      </c>
      <c r="D82" s="65" t="s">
        <v>332</v>
      </c>
      <c r="E82" s="66" t="s">
        <v>333</v>
      </c>
      <c r="F82" s="66" t="s">
        <v>334</v>
      </c>
      <c r="G82" s="67" t="s">
        <v>34</v>
      </c>
      <c r="H82" s="73" t="s">
        <v>12</v>
      </c>
      <c r="I82" s="73" t="s">
        <v>11</v>
      </c>
      <c r="J82" s="73" t="s">
        <v>12</v>
      </c>
      <c r="K82" s="73" t="s">
        <v>11</v>
      </c>
      <c r="L82" s="69" t="s">
        <v>30</v>
      </c>
      <c r="M82" s="75">
        <v>359737.09</v>
      </c>
      <c r="N82" s="75">
        <v>293146.7</v>
      </c>
      <c r="O82" s="75">
        <v>124587.35</v>
      </c>
      <c r="P82" s="70">
        <f t="shared" si="1"/>
        <v>7553554.6799999988</v>
      </c>
      <c r="Q82" s="75">
        <v>21986</v>
      </c>
      <c r="R82" s="75">
        <v>146573.35</v>
      </c>
      <c r="S82" s="76">
        <v>0.5</v>
      </c>
      <c r="T82" s="72">
        <v>84</v>
      </c>
      <c r="U82" s="72">
        <v>52.5</v>
      </c>
      <c r="V82" s="76">
        <v>0.625</v>
      </c>
      <c r="X82" s="41"/>
    </row>
    <row r="83" spans="1:24" s="40" customFormat="1" ht="45" customHeight="1">
      <c r="A83" s="104">
        <v>81</v>
      </c>
      <c r="B83" s="105" t="s">
        <v>317</v>
      </c>
      <c r="C83" s="106">
        <v>137</v>
      </c>
      <c r="D83" s="107" t="s">
        <v>335</v>
      </c>
      <c r="E83" s="108" t="s">
        <v>336</v>
      </c>
      <c r="F83" s="108" t="s">
        <v>337</v>
      </c>
      <c r="G83" s="109" t="s">
        <v>34</v>
      </c>
      <c r="H83" s="104" t="s">
        <v>158</v>
      </c>
      <c r="I83" s="104" t="s">
        <v>160</v>
      </c>
      <c r="J83" s="104" t="s">
        <v>158</v>
      </c>
      <c r="K83" s="104" t="s">
        <v>160</v>
      </c>
      <c r="L83" s="69" t="s">
        <v>30</v>
      </c>
      <c r="M83" s="110">
        <v>342090.92</v>
      </c>
      <c r="N83" s="110">
        <v>281512.7</v>
      </c>
      <c r="O83" s="110">
        <v>119642.9</v>
      </c>
      <c r="P83" s="111">
        <f t="shared" si="1"/>
        <v>7673197.5799999991</v>
      </c>
      <c r="Q83" s="110">
        <v>21113.45</v>
      </c>
      <c r="R83" s="110">
        <v>140756.35</v>
      </c>
      <c r="S83" s="112">
        <v>0.5</v>
      </c>
      <c r="T83" s="113">
        <v>84</v>
      </c>
      <c r="U83" s="113">
        <v>51</v>
      </c>
      <c r="V83" s="112">
        <v>0.6071428571428571</v>
      </c>
      <c r="X83" s="41"/>
    </row>
    <row r="84" spans="1:24" s="114" customFormat="1" ht="47.25" customHeight="1" thickBot="1">
      <c r="A84" s="139">
        <v>82</v>
      </c>
      <c r="B84" s="140" t="s">
        <v>351</v>
      </c>
      <c r="C84" s="141">
        <v>143</v>
      </c>
      <c r="D84" s="142" t="s">
        <v>344</v>
      </c>
      <c r="E84" s="143" t="s">
        <v>345</v>
      </c>
      <c r="F84" s="143" t="s">
        <v>346</v>
      </c>
      <c r="G84" s="144" t="s">
        <v>33</v>
      </c>
      <c r="H84" s="145" t="s">
        <v>32</v>
      </c>
      <c r="I84" s="145" t="s">
        <v>347</v>
      </c>
      <c r="J84" s="145" t="s">
        <v>32</v>
      </c>
      <c r="K84" s="145" t="s">
        <v>347</v>
      </c>
      <c r="L84" s="145" t="s">
        <v>30</v>
      </c>
      <c r="M84" s="146">
        <v>91345.44</v>
      </c>
      <c r="N84" s="146">
        <v>75045.64</v>
      </c>
      <c r="O84" s="146">
        <v>31894.400000000001</v>
      </c>
      <c r="P84" s="146">
        <f t="shared" si="1"/>
        <v>7705091.9799999995</v>
      </c>
      <c r="Q84" s="146">
        <v>5628.42</v>
      </c>
      <c r="R84" s="146">
        <v>37522.82</v>
      </c>
      <c r="S84" s="147">
        <v>0.5</v>
      </c>
      <c r="T84" s="148">
        <v>84</v>
      </c>
      <c r="U84" s="148">
        <v>74</v>
      </c>
      <c r="V84" s="147">
        <v>0.88095238095238093</v>
      </c>
      <c r="X84" s="115"/>
    </row>
    <row r="85" spans="1:24" s="127" customFormat="1" ht="47.25" customHeight="1" thickTop="1">
      <c r="A85" s="199" t="s">
        <v>539</v>
      </c>
      <c r="B85" s="200"/>
      <c r="C85" s="200"/>
      <c r="D85" s="200"/>
      <c r="E85" s="200"/>
      <c r="F85" s="200"/>
      <c r="G85" s="200"/>
      <c r="H85" s="200"/>
      <c r="I85" s="200"/>
      <c r="J85" s="200"/>
      <c r="K85" s="200"/>
      <c r="L85" s="201"/>
      <c r="M85" s="138">
        <f>SUM(M3:M84)</f>
        <v>24215522.199999999</v>
      </c>
      <c r="N85" s="138">
        <f t="shared" ref="N85:R85" si="2">SUM(N3:N84)</f>
        <v>19172354.780000001</v>
      </c>
      <c r="O85" s="138">
        <f t="shared" si="2"/>
        <v>7705091.9799999995</v>
      </c>
      <c r="P85" s="138">
        <f>P84</f>
        <v>7705091.9799999995</v>
      </c>
      <c r="Q85" s="138">
        <f t="shared" si="2"/>
        <v>1360322.14</v>
      </c>
      <c r="R85" s="138">
        <f t="shared" si="2"/>
        <v>9065414.0599999968</v>
      </c>
      <c r="S85" s="202"/>
      <c r="T85" s="203"/>
      <c r="U85" s="203"/>
      <c r="V85" s="203"/>
      <c r="X85" s="128"/>
    </row>
    <row r="86" spans="1:24" s="127" customFormat="1" ht="47.25" customHeight="1">
      <c r="A86" s="195" t="s">
        <v>538</v>
      </c>
      <c r="B86" s="196"/>
      <c r="C86" s="196"/>
      <c r="D86" s="196"/>
      <c r="E86" s="196"/>
      <c r="F86" s="196"/>
      <c r="G86" s="196"/>
      <c r="H86" s="196"/>
      <c r="I86" s="196"/>
      <c r="J86" s="196"/>
      <c r="K86" s="196"/>
      <c r="L86" s="196"/>
      <c r="M86" s="196"/>
      <c r="N86" s="196"/>
      <c r="O86" s="196"/>
      <c r="P86" s="196"/>
      <c r="Q86" s="196"/>
      <c r="R86" s="196"/>
      <c r="S86" s="196"/>
      <c r="T86" s="196"/>
      <c r="U86" s="196"/>
      <c r="V86" s="196"/>
      <c r="X86" s="128"/>
    </row>
    <row r="87" spans="1:24" s="3" customFormat="1" ht="54.75" customHeight="1">
      <c r="A87" s="116">
        <v>1</v>
      </c>
      <c r="B87" s="82" t="s">
        <v>351</v>
      </c>
      <c r="C87" s="83">
        <v>140</v>
      </c>
      <c r="D87" s="84" t="s">
        <v>348</v>
      </c>
      <c r="E87" s="85" t="s">
        <v>349</v>
      </c>
      <c r="F87" s="85" t="s">
        <v>350</v>
      </c>
      <c r="G87" s="86" t="s">
        <v>34</v>
      </c>
      <c r="H87" s="122" t="s">
        <v>12</v>
      </c>
      <c r="I87" s="87" t="s">
        <v>11</v>
      </c>
      <c r="J87" s="87" t="s">
        <v>12</v>
      </c>
      <c r="K87" s="87" t="s">
        <v>11</v>
      </c>
      <c r="L87" s="87" t="s">
        <v>30</v>
      </c>
      <c r="M87" s="81">
        <v>163972.6</v>
      </c>
      <c r="N87" s="81">
        <v>137244</v>
      </c>
      <c r="O87" s="81">
        <v>58328.7</v>
      </c>
      <c r="P87" s="81">
        <f>O87</f>
        <v>58328.7</v>
      </c>
      <c r="Q87" s="81">
        <v>10293.299999999999</v>
      </c>
      <c r="R87" s="81">
        <v>68622</v>
      </c>
      <c r="S87" s="123">
        <v>0.5</v>
      </c>
      <c r="T87" s="88">
        <v>84</v>
      </c>
      <c r="U87" s="88">
        <v>72</v>
      </c>
      <c r="V87" s="123">
        <v>0.8571428571428571</v>
      </c>
      <c r="X87" s="41"/>
    </row>
    <row r="88" spans="1:24" s="3" customFormat="1" ht="38.25">
      <c r="A88" s="73">
        <v>2</v>
      </c>
      <c r="B88" s="63" t="s">
        <v>351</v>
      </c>
      <c r="C88" s="64">
        <v>141</v>
      </c>
      <c r="D88" s="65" t="s">
        <v>352</v>
      </c>
      <c r="E88" s="66" t="s">
        <v>353</v>
      </c>
      <c r="F88" s="66" t="s">
        <v>354</v>
      </c>
      <c r="G88" s="67" t="s">
        <v>34</v>
      </c>
      <c r="H88" s="68" t="s">
        <v>165</v>
      </c>
      <c r="I88" s="69" t="s">
        <v>355</v>
      </c>
      <c r="J88" s="69" t="s">
        <v>165</v>
      </c>
      <c r="K88" s="69" t="s">
        <v>257</v>
      </c>
      <c r="L88" s="69" t="s">
        <v>30</v>
      </c>
      <c r="M88" s="70">
        <v>358443</v>
      </c>
      <c r="N88" s="70">
        <v>300000</v>
      </c>
      <c r="O88" s="70">
        <v>127500</v>
      </c>
      <c r="P88" s="70">
        <f t="shared" si="1"/>
        <v>185828.7</v>
      </c>
      <c r="Q88" s="70">
        <v>22500</v>
      </c>
      <c r="R88" s="70">
        <v>150000</v>
      </c>
      <c r="S88" s="71">
        <v>0.5</v>
      </c>
      <c r="T88" s="72">
        <v>84</v>
      </c>
      <c r="U88" s="72">
        <v>72</v>
      </c>
      <c r="V88" s="71">
        <v>0.8571428571428571</v>
      </c>
      <c r="X88" s="41"/>
    </row>
    <row r="89" spans="1:24" s="3" customFormat="1" ht="41.25" customHeight="1">
      <c r="A89" s="73">
        <v>3</v>
      </c>
      <c r="B89" s="63" t="s">
        <v>351</v>
      </c>
      <c r="C89" s="64">
        <v>142</v>
      </c>
      <c r="D89" s="65" t="s">
        <v>356</v>
      </c>
      <c r="E89" s="66" t="s">
        <v>357</v>
      </c>
      <c r="F89" s="66" t="s">
        <v>358</v>
      </c>
      <c r="G89" s="67" t="s">
        <v>33</v>
      </c>
      <c r="H89" s="68" t="s">
        <v>12</v>
      </c>
      <c r="I89" s="68" t="s">
        <v>11</v>
      </c>
      <c r="J89" s="68" t="s">
        <v>12</v>
      </c>
      <c r="K89" s="68" t="s">
        <v>11</v>
      </c>
      <c r="L89" s="68" t="s">
        <v>30</v>
      </c>
      <c r="M89" s="70">
        <v>314880</v>
      </c>
      <c r="N89" s="70">
        <v>256000</v>
      </c>
      <c r="O89" s="70">
        <v>108800</v>
      </c>
      <c r="P89" s="70">
        <f t="shared" si="1"/>
        <v>294628.7</v>
      </c>
      <c r="Q89" s="70">
        <v>19200</v>
      </c>
      <c r="R89" s="70">
        <v>128000</v>
      </c>
      <c r="S89" s="71">
        <v>0.5</v>
      </c>
      <c r="T89" s="72">
        <v>84</v>
      </c>
      <c r="U89" s="72">
        <v>68</v>
      </c>
      <c r="V89" s="71">
        <v>0.80952380952380953</v>
      </c>
      <c r="X89" s="41"/>
    </row>
    <row r="90" spans="1:24" ht="42.75" customHeight="1">
      <c r="A90" s="116">
        <v>4</v>
      </c>
      <c r="B90" s="82" t="s">
        <v>351</v>
      </c>
      <c r="C90" s="83">
        <v>138</v>
      </c>
      <c r="D90" s="86" t="s">
        <v>359</v>
      </c>
      <c r="E90" s="124" t="s">
        <v>360</v>
      </c>
      <c r="F90" s="124" t="s">
        <v>361</v>
      </c>
      <c r="G90" s="86" t="s">
        <v>34</v>
      </c>
      <c r="H90" s="116" t="s">
        <v>12</v>
      </c>
      <c r="I90" s="116" t="s">
        <v>11</v>
      </c>
      <c r="J90" s="116" t="s">
        <v>12</v>
      </c>
      <c r="K90" s="116" t="s">
        <v>11</v>
      </c>
      <c r="L90" s="87" t="s">
        <v>30</v>
      </c>
      <c r="M90" s="117">
        <v>95350.2</v>
      </c>
      <c r="N90" s="117">
        <v>78740</v>
      </c>
      <c r="O90" s="117">
        <v>33464.5</v>
      </c>
      <c r="P90" s="81">
        <f t="shared" si="1"/>
        <v>328093.2</v>
      </c>
      <c r="Q90" s="117">
        <v>5905.5</v>
      </c>
      <c r="R90" s="117">
        <v>39370</v>
      </c>
      <c r="S90" s="118">
        <v>0.5</v>
      </c>
      <c r="T90" s="88">
        <v>84</v>
      </c>
      <c r="U90" s="88">
        <v>67.5</v>
      </c>
      <c r="V90" s="118">
        <v>0.8035714285714286</v>
      </c>
      <c r="X90" s="41"/>
    </row>
    <row r="91" spans="1:24" s="3" customFormat="1" ht="42.75" customHeight="1">
      <c r="A91" s="73">
        <v>5</v>
      </c>
      <c r="B91" s="63" t="s">
        <v>351</v>
      </c>
      <c r="C91" s="64">
        <v>147</v>
      </c>
      <c r="D91" s="65" t="s">
        <v>362</v>
      </c>
      <c r="E91" s="66" t="s">
        <v>363</v>
      </c>
      <c r="F91" s="66" t="s">
        <v>364</v>
      </c>
      <c r="G91" s="67" t="s">
        <v>33</v>
      </c>
      <c r="H91" s="68" t="s">
        <v>12</v>
      </c>
      <c r="I91" s="69" t="s">
        <v>11</v>
      </c>
      <c r="J91" s="69" t="s">
        <v>12</v>
      </c>
      <c r="K91" s="69" t="s">
        <v>11</v>
      </c>
      <c r="L91" s="69" t="s">
        <v>30</v>
      </c>
      <c r="M91" s="70">
        <v>205805.64</v>
      </c>
      <c r="N91" s="70">
        <v>168071.84</v>
      </c>
      <c r="O91" s="70">
        <v>71430.539999999994</v>
      </c>
      <c r="P91" s="70">
        <f t="shared" si="1"/>
        <v>399523.74</v>
      </c>
      <c r="Q91" s="70">
        <v>12605.39</v>
      </c>
      <c r="R91" s="70">
        <v>84035.93</v>
      </c>
      <c r="S91" s="71">
        <v>0.5</v>
      </c>
      <c r="T91" s="72">
        <v>84</v>
      </c>
      <c r="U91" s="72">
        <v>63.5</v>
      </c>
      <c r="V91" s="71">
        <v>0.75595238095238093</v>
      </c>
      <c r="X91" s="41"/>
    </row>
    <row r="92" spans="1:24" s="135" customFormat="1" ht="68.25" customHeight="1">
      <c r="A92" s="73">
        <v>6</v>
      </c>
      <c r="B92" s="63" t="s">
        <v>351</v>
      </c>
      <c r="C92" s="64">
        <v>144</v>
      </c>
      <c r="D92" s="65" t="s">
        <v>365</v>
      </c>
      <c r="E92" s="66" t="s">
        <v>366</v>
      </c>
      <c r="F92" s="66" t="s">
        <v>367</v>
      </c>
      <c r="G92" s="67" t="s">
        <v>34</v>
      </c>
      <c r="H92" s="73" t="s">
        <v>12</v>
      </c>
      <c r="I92" s="73" t="s">
        <v>11</v>
      </c>
      <c r="J92" s="73" t="s">
        <v>12</v>
      </c>
      <c r="K92" s="73" t="s">
        <v>11</v>
      </c>
      <c r="L92" s="69" t="s">
        <v>30</v>
      </c>
      <c r="M92" s="75">
        <v>73955.399999999994</v>
      </c>
      <c r="N92" s="75">
        <v>65266</v>
      </c>
      <c r="O92" s="75">
        <v>27738.05</v>
      </c>
      <c r="P92" s="70">
        <f t="shared" si="1"/>
        <v>427261.79</v>
      </c>
      <c r="Q92" s="75">
        <v>4894.95</v>
      </c>
      <c r="R92" s="75">
        <v>32633</v>
      </c>
      <c r="S92" s="76">
        <v>0.5</v>
      </c>
      <c r="T92" s="72">
        <v>84</v>
      </c>
      <c r="U92" s="72">
        <v>60</v>
      </c>
      <c r="V92" s="71">
        <v>0.7142857142857143</v>
      </c>
      <c r="X92" s="42"/>
    </row>
    <row r="93" spans="1:24" ht="62.25" customHeight="1">
      <c r="A93" s="116">
        <v>7</v>
      </c>
      <c r="B93" s="63" t="s">
        <v>351</v>
      </c>
      <c r="C93" s="64">
        <v>139</v>
      </c>
      <c r="D93" s="65" t="s">
        <v>368</v>
      </c>
      <c r="E93" s="66" t="s">
        <v>369</v>
      </c>
      <c r="F93" s="66" t="s">
        <v>370</v>
      </c>
      <c r="G93" s="67" t="s">
        <v>34</v>
      </c>
      <c r="H93" s="73" t="s">
        <v>12</v>
      </c>
      <c r="I93" s="73" t="s">
        <v>11</v>
      </c>
      <c r="J93" s="73" t="s">
        <v>12</v>
      </c>
      <c r="K93" s="73" t="s">
        <v>11</v>
      </c>
      <c r="L93" s="69" t="s">
        <v>30</v>
      </c>
      <c r="M93" s="75">
        <v>275567.96999999997</v>
      </c>
      <c r="N93" s="75">
        <v>206600.5</v>
      </c>
      <c r="O93" s="75">
        <v>87805.21</v>
      </c>
      <c r="P93" s="70">
        <f t="shared" si="1"/>
        <v>515067</v>
      </c>
      <c r="Q93" s="75">
        <v>15495.04</v>
      </c>
      <c r="R93" s="75">
        <v>103300.25</v>
      </c>
      <c r="S93" s="76">
        <v>0.5</v>
      </c>
      <c r="T93" s="72">
        <v>84</v>
      </c>
      <c r="U93" s="72">
        <v>58.5</v>
      </c>
      <c r="V93" s="76">
        <v>0.6964285714285714</v>
      </c>
      <c r="X93" s="41"/>
    </row>
    <row r="94" spans="1:24" s="3" customFormat="1" ht="41.25" customHeight="1">
      <c r="A94" s="73">
        <v>8</v>
      </c>
      <c r="B94" s="63" t="s">
        <v>391</v>
      </c>
      <c r="C94" s="64">
        <v>152</v>
      </c>
      <c r="D94" s="65" t="s">
        <v>371</v>
      </c>
      <c r="E94" s="66" t="s">
        <v>372</v>
      </c>
      <c r="F94" s="66" t="s">
        <v>373</v>
      </c>
      <c r="G94" s="67" t="s">
        <v>33</v>
      </c>
      <c r="H94" s="68" t="s">
        <v>12</v>
      </c>
      <c r="I94" s="69" t="s">
        <v>11</v>
      </c>
      <c r="J94" s="69" t="s">
        <v>12</v>
      </c>
      <c r="K94" s="69" t="s">
        <v>11</v>
      </c>
      <c r="L94" s="69" t="s">
        <v>30</v>
      </c>
      <c r="M94" s="70">
        <v>311847.59999999998</v>
      </c>
      <c r="N94" s="70">
        <v>190740</v>
      </c>
      <c r="O94" s="70">
        <v>81064.5</v>
      </c>
      <c r="P94" s="70">
        <f t="shared" si="1"/>
        <v>596131.5</v>
      </c>
      <c r="Q94" s="70">
        <v>14305.5</v>
      </c>
      <c r="R94" s="70">
        <v>95370</v>
      </c>
      <c r="S94" s="71">
        <v>0.5</v>
      </c>
      <c r="T94" s="72">
        <v>84</v>
      </c>
      <c r="U94" s="72">
        <v>77.5</v>
      </c>
      <c r="V94" s="71">
        <v>0.92261904761904767</v>
      </c>
      <c r="X94" s="41"/>
    </row>
    <row r="95" spans="1:24" ht="35.25" customHeight="1">
      <c r="A95" s="73">
        <v>9</v>
      </c>
      <c r="B95" s="63" t="s">
        <v>391</v>
      </c>
      <c r="C95" s="64">
        <v>154</v>
      </c>
      <c r="D95" s="65" t="s">
        <v>374</v>
      </c>
      <c r="E95" s="66" t="s">
        <v>375</v>
      </c>
      <c r="F95" s="66" t="s">
        <v>376</v>
      </c>
      <c r="G95" s="67" t="s">
        <v>33</v>
      </c>
      <c r="H95" s="73" t="s">
        <v>165</v>
      </c>
      <c r="I95" s="73" t="s">
        <v>257</v>
      </c>
      <c r="J95" s="73" t="s">
        <v>165</v>
      </c>
      <c r="K95" s="73" t="s">
        <v>257</v>
      </c>
      <c r="L95" s="69" t="s">
        <v>30</v>
      </c>
      <c r="M95" s="75">
        <v>378837.26</v>
      </c>
      <c r="N95" s="75">
        <v>309146.8</v>
      </c>
      <c r="O95" s="75">
        <v>127498.33</v>
      </c>
      <c r="P95" s="70">
        <f t="shared" si="1"/>
        <v>723629.83</v>
      </c>
      <c r="Q95" s="75">
        <v>22499.71</v>
      </c>
      <c r="R95" s="75">
        <v>149998.03</v>
      </c>
      <c r="S95" s="76">
        <v>0.48520000000000002</v>
      </c>
      <c r="T95" s="72">
        <v>84</v>
      </c>
      <c r="U95" s="72">
        <v>73.5</v>
      </c>
      <c r="V95" s="76">
        <v>0.875</v>
      </c>
      <c r="X95" s="41"/>
    </row>
    <row r="96" spans="1:24" ht="36" customHeight="1">
      <c r="A96" s="116">
        <v>10</v>
      </c>
      <c r="B96" s="63" t="s">
        <v>391</v>
      </c>
      <c r="C96" s="64">
        <v>155</v>
      </c>
      <c r="D96" s="65" t="s">
        <v>377</v>
      </c>
      <c r="E96" s="66" t="s">
        <v>378</v>
      </c>
      <c r="F96" s="66" t="s">
        <v>379</v>
      </c>
      <c r="G96" s="67" t="s">
        <v>34</v>
      </c>
      <c r="H96" s="73" t="s">
        <v>380</v>
      </c>
      <c r="I96" s="73" t="s">
        <v>381</v>
      </c>
      <c r="J96" s="73" t="s">
        <v>380</v>
      </c>
      <c r="K96" s="73" t="s">
        <v>381</v>
      </c>
      <c r="L96" s="69" t="s">
        <v>30</v>
      </c>
      <c r="M96" s="75">
        <v>368877</v>
      </c>
      <c r="N96" s="75">
        <v>299900</v>
      </c>
      <c r="O96" s="75">
        <v>127457.5</v>
      </c>
      <c r="P96" s="70">
        <f t="shared" si="1"/>
        <v>851087.33</v>
      </c>
      <c r="Q96" s="75">
        <v>22492.5</v>
      </c>
      <c r="R96" s="75">
        <v>149950</v>
      </c>
      <c r="S96" s="76">
        <v>0.5</v>
      </c>
      <c r="T96" s="72">
        <v>84</v>
      </c>
      <c r="U96" s="72">
        <v>64.5</v>
      </c>
      <c r="V96" s="76">
        <v>0.7678571428571429</v>
      </c>
      <c r="X96" s="41"/>
    </row>
    <row r="97" spans="1:24" s="3" customFormat="1" ht="42" customHeight="1">
      <c r="A97" s="73">
        <v>11</v>
      </c>
      <c r="B97" s="63" t="s">
        <v>391</v>
      </c>
      <c r="C97" s="64">
        <v>148</v>
      </c>
      <c r="D97" s="65" t="s">
        <v>382</v>
      </c>
      <c r="E97" s="66" t="s">
        <v>383</v>
      </c>
      <c r="F97" s="66" t="s">
        <v>384</v>
      </c>
      <c r="G97" s="67" t="s">
        <v>33</v>
      </c>
      <c r="H97" s="68" t="s">
        <v>12</v>
      </c>
      <c r="I97" s="68" t="s">
        <v>11</v>
      </c>
      <c r="J97" s="68" t="s">
        <v>12</v>
      </c>
      <c r="K97" s="68" t="s">
        <v>11</v>
      </c>
      <c r="L97" s="69" t="s">
        <v>30</v>
      </c>
      <c r="M97" s="70">
        <v>369000</v>
      </c>
      <c r="N97" s="70">
        <v>295080</v>
      </c>
      <c r="O97" s="70">
        <v>125409</v>
      </c>
      <c r="P97" s="70">
        <f t="shared" si="1"/>
        <v>976496.33</v>
      </c>
      <c r="Q97" s="70">
        <v>22131</v>
      </c>
      <c r="R97" s="70">
        <v>147540</v>
      </c>
      <c r="S97" s="71">
        <v>0.5</v>
      </c>
      <c r="T97" s="72">
        <v>84</v>
      </c>
      <c r="U97" s="72">
        <v>63</v>
      </c>
      <c r="V97" s="71">
        <v>0.75</v>
      </c>
      <c r="X97" s="41"/>
    </row>
    <row r="98" spans="1:24" ht="42" customHeight="1">
      <c r="A98" s="73">
        <v>12</v>
      </c>
      <c r="B98" s="63" t="s">
        <v>391</v>
      </c>
      <c r="C98" s="64">
        <v>150</v>
      </c>
      <c r="D98" s="65" t="s">
        <v>385</v>
      </c>
      <c r="E98" s="66" t="s">
        <v>386</v>
      </c>
      <c r="F98" s="66" t="s">
        <v>387</v>
      </c>
      <c r="G98" s="67" t="s">
        <v>33</v>
      </c>
      <c r="H98" s="73" t="s">
        <v>12</v>
      </c>
      <c r="I98" s="73" t="s">
        <v>11</v>
      </c>
      <c r="J98" s="73" t="s">
        <v>12</v>
      </c>
      <c r="K98" s="73" t="s">
        <v>11</v>
      </c>
      <c r="L98" s="69" t="s">
        <v>30</v>
      </c>
      <c r="M98" s="75">
        <v>368053.32</v>
      </c>
      <c r="N98" s="75">
        <v>299325.36</v>
      </c>
      <c r="O98" s="75">
        <v>127213.28</v>
      </c>
      <c r="P98" s="70">
        <f t="shared" si="1"/>
        <v>1103709.6099999999</v>
      </c>
      <c r="Q98" s="75">
        <v>22449.4</v>
      </c>
      <c r="R98" s="75">
        <v>149662.68</v>
      </c>
      <c r="S98" s="76">
        <v>0.5</v>
      </c>
      <c r="T98" s="72">
        <v>84</v>
      </c>
      <c r="U98" s="72">
        <v>61</v>
      </c>
      <c r="V98" s="76">
        <v>0.72619047619047616</v>
      </c>
      <c r="X98" s="41"/>
    </row>
    <row r="99" spans="1:24" ht="54.75" customHeight="1">
      <c r="A99" s="116">
        <v>13</v>
      </c>
      <c r="B99" s="63" t="s">
        <v>391</v>
      </c>
      <c r="C99" s="64">
        <v>151</v>
      </c>
      <c r="D99" s="65" t="s">
        <v>388</v>
      </c>
      <c r="E99" s="66" t="s">
        <v>389</v>
      </c>
      <c r="F99" s="66" t="s">
        <v>390</v>
      </c>
      <c r="G99" s="67" t="s">
        <v>33</v>
      </c>
      <c r="H99" s="73" t="s">
        <v>12</v>
      </c>
      <c r="I99" s="73" t="s">
        <v>11</v>
      </c>
      <c r="J99" s="73" t="s">
        <v>12</v>
      </c>
      <c r="K99" s="73" t="s">
        <v>11</v>
      </c>
      <c r="L99" s="69" t="s">
        <v>30</v>
      </c>
      <c r="M99" s="75">
        <v>352431</v>
      </c>
      <c r="N99" s="75">
        <v>292700</v>
      </c>
      <c r="O99" s="75">
        <v>124397.5</v>
      </c>
      <c r="P99" s="70">
        <f t="shared" si="1"/>
        <v>1228107.1099999999</v>
      </c>
      <c r="Q99" s="75">
        <v>21952.5</v>
      </c>
      <c r="R99" s="75">
        <v>146350</v>
      </c>
      <c r="S99" s="76">
        <v>0.5</v>
      </c>
      <c r="T99" s="72">
        <v>84</v>
      </c>
      <c r="U99" s="72">
        <v>53</v>
      </c>
      <c r="V99" s="76">
        <v>0.63095238095238093</v>
      </c>
      <c r="X99" s="41"/>
    </row>
    <row r="100" spans="1:24" s="3" customFormat="1" ht="41.25" customHeight="1">
      <c r="A100" s="73">
        <v>14</v>
      </c>
      <c r="B100" s="63" t="s">
        <v>396</v>
      </c>
      <c r="C100" s="64">
        <v>162</v>
      </c>
      <c r="D100" s="65" t="s">
        <v>392</v>
      </c>
      <c r="E100" s="66" t="s">
        <v>393</v>
      </c>
      <c r="F100" s="66" t="s">
        <v>394</v>
      </c>
      <c r="G100" s="67" t="s">
        <v>33</v>
      </c>
      <c r="H100" s="68" t="s">
        <v>23</v>
      </c>
      <c r="I100" s="68" t="s">
        <v>395</v>
      </c>
      <c r="J100" s="68" t="s">
        <v>23</v>
      </c>
      <c r="K100" s="68" t="s">
        <v>395</v>
      </c>
      <c r="L100" s="69" t="s">
        <v>30</v>
      </c>
      <c r="M100" s="70">
        <v>229803.5</v>
      </c>
      <c r="N100" s="70">
        <v>185680</v>
      </c>
      <c r="O100" s="70">
        <v>63131.199999999997</v>
      </c>
      <c r="P100" s="70">
        <f t="shared" si="1"/>
        <v>1291238.3099999998</v>
      </c>
      <c r="Q100" s="70">
        <v>11140.8</v>
      </c>
      <c r="R100" s="70">
        <v>74272</v>
      </c>
      <c r="S100" s="71">
        <v>0.4</v>
      </c>
      <c r="T100" s="72">
        <v>84</v>
      </c>
      <c r="U100" s="72">
        <v>76</v>
      </c>
      <c r="V100" s="71">
        <v>0.90476190476190477</v>
      </c>
      <c r="X100" s="41"/>
    </row>
    <row r="101" spans="1:24" ht="40.5" customHeight="1">
      <c r="A101" s="73">
        <v>15</v>
      </c>
      <c r="B101" s="63" t="s">
        <v>407</v>
      </c>
      <c r="C101" s="64">
        <v>175</v>
      </c>
      <c r="D101" s="65" t="s">
        <v>397</v>
      </c>
      <c r="E101" s="66" t="s">
        <v>398</v>
      </c>
      <c r="F101" s="66" t="s">
        <v>399</v>
      </c>
      <c r="G101" s="67" t="s">
        <v>34</v>
      </c>
      <c r="H101" s="73" t="s">
        <v>146</v>
      </c>
      <c r="I101" s="73" t="s">
        <v>400</v>
      </c>
      <c r="J101" s="73" t="s">
        <v>146</v>
      </c>
      <c r="K101" s="73" t="s">
        <v>400</v>
      </c>
      <c r="L101" s="68" t="s">
        <v>30</v>
      </c>
      <c r="M101" s="75">
        <v>332953.3</v>
      </c>
      <c r="N101" s="75">
        <v>307360</v>
      </c>
      <c r="O101" s="75">
        <v>127492.93</v>
      </c>
      <c r="P101" s="70">
        <f t="shared" si="1"/>
        <v>1418731.2399999998</v>
      </c>
      <c r="Q101" s="75">
        <v>22498.75</v>
      </c>
      <c r="R101" s="75">
        <v>149991.67999999999</v>
      </c>
      <c r="S101" s="76">
        <v>0.48799999999999999</v>
      </c>
      <c r="T101" s="72">
        <v>84</v>
      </c>
      <c r="U101" s="72">
        <v>72</v>
      </c>
      <c r="V101" s="76">
        <v>0.8571428571428571</v>
      </c>
      <c r="X101" s="41"/>
    </row>
    <row r="102" spans="1:24" ht="43.5" customHeight="1">
      <c r="A102" s="116">
        <v>16</v>
      </c>
      <c r="B102" s="82" t="s">
        <v>407</v>
      </c>
      <c r="C102" s="83">
        <v>171</v>
      </c>
      <c r="D102" s="84" t="s">
        <v>401</v>
      </c>
      <c r="E102" s="85" t="s">
        <v>402</v>
      </c>
      <c r="F102" s="85" t="s">
        <v>403</v>
      </c>
      <c r="G102" s="86" t="s">
        <v>34</v>
      </c>
      <c r="H102" s="116" t="s">
        <v>195</v>
      </c>
      <c r="I102" s="116" t="s">
        <v>328</v>
      </c>
      <c r="J102" s="116" t="s">
        <v>195</v>
      </c>
      <c r="K102" s="116" t="s">
        <v>328</v>
      </c>
      <c r="L102" s="87" t="s">
        <v>30</v>
      </c>
      <c r="M102" s="117">
        <v>367770</v>
      </c>
      <c r="N102" s="117">
        <v>295000</v>
      </c>
      <c r="O102" s="117">
        <v>125375</v>
      </c>
      <c r="P102" s="81">
        <f t="shared" si="1"/>
        <v>1544106.2399999998</v>
      </c>
      <c r="Q102" s="117">
        <v>22125</v>
      </c>
      <c r="R102" s="117">
        <v>147500</v>
      </c>
      <c r="S102" s="118">
        <v>0.5</v>
      </c>
      <c r="T102" s="88">
        <v>84</v>
      </c>
      <c r="U102" s="88">
        <v>61</v>
      </c>
      <c r="V102" s="118">
        <v>0.72619047619047616</v>
      </c>
      <c r="X102" s="41"/>
    </row>
    <row r="103" spans="1:24" ht="44.25" customHeight="1">
      <c r="A103" s="73">
        <v>17</v>
      </c>
      <c r="B103" s="63" t="s">
        <v>407</v>
      </c>
      <c r="C103" s="64">
        <v>174</v>
      </c>
      <c r="D103" s="65" t="s">
        <v>404</v>
      </c>
      <c r="E103" s="66" t="s">
        <v>405</v>
      </c>
      <c r="F103" s="66" t="s">
        <v>406</v>
      </c>
      <c r="G103" s="67" t="s">
        <v>33</v>
      </c>
      <c r="H103" s="73" t="s">
        <v>12</v>
      </c>
      <c r="I103" s="73" t="s">
        <v>11</v>
      </c>
      <c r="J103" s="73" t="s">
        <v>12</v>
      </c>
      <c r="K103" s="73" t="s">
        <v>11</v>
      </c>
      <c r="L103" s="69" t="s">
        <v>30</v>
      </c>
      <c r="M103" s="75">
        <v>276003.74</v>
      </c>
      <c r="N103" s="75">
        <v>246946.94</v>
      </c>
      <c r="O103" s="75">
        <v>104952.45</v>
      </c>
      <c r="P103" s="70">
        <f t="shared" si="1"/>
        <v>1649058.6899999997</v>
      </c>
      <c r="Q103" s="75">
        <v>18521.02</v>
      </c>
      <c r="R103" s="75">
        <v>123473.47</v>
      </c>
      <c r="S103" s="76">
        <v>0.5</v>
      </c>
      <c r="T103" s="72">
        <v>84</v>
      </c>
      <c r="U103" s="72">
        <v>57.5</v>
      </c>
      <c r="V103" s="76">
        <v>0.68452380952380953</v>
      </c>
      <c r="X103" s="41"/>
    </row>
    <row r="104" spans="1:24" s="40" customFormat="1" ht="40.5" customHeight="1">
      <c r="A104" s="73">
        <v>18</v>
      </c>
      <c r="B104" s="63" t="s">
        <v>411</v>
      </c>
      <c r="C104" s="64">
        <v>177</v>
      </c>
      <c r="D104" s="65" t="s">
        <v>408</v>
      </c>
      <c r="E104" s="66" t="s">
        <v>409</v>
      </c>
      <c r="F104" s="66" t="s">
        <v>410</v>
      </c>
      <c r="G104" s="67" t="s">
        <v>33</v>
      </c>
      <c r="H104" s="73" t="s">
        <v>12</v>
      </c>
      <c r="I104" s="73" t="s">
        <v>11</v>
      </c>
      <c r="J104" s="73" t="s">
        <v>12</v>
      </c>
      <c r="K104" s="73" t="s">
        <v>11</v>
      </c>
      <c r="L104" s="69" t="s">
        <v>30</v>
      </c>
      <c r="M104" s="75">
        <v>184500</v>
      </c>
      <c r="N104" s="75">
        <v>150000</v>
      </c>
      <c r="O104" s="75">
        <v>63750</v>
      </c>
      <c r="P104" s="70">
        <f t="shared" si="1"/>
        <v>1712808.6899999997</v>
      </c>
      <c r="Q104" s="75">
        <v>11250</v>
      </c>
      <c r="R104" s="75">
        <v>75000</v>
      </c>
      <c r="S104" s="76">
        <v>0.5</v>
      </c>
      <c r="T104" s="72">
        <v>84</v>
      </c>
      <c r="U104" s="72">
        <v>59.5</v>
      </c>
      <c r="V104" s="76">
        <v>0.70833333333333337</v>
      </c>
      <c r="X104" s="41"/>
    </row>
    <row r="105" spans="1:24" s="40" customFormat="1" ht="66" customHeight="1">
      <c r="A105" s="116">
        <v>19</v>
      </c>
      <c r="B105" s="63" t="s">
        <v>518</v>
      </c>
      <c r="C105" s="64">
        <v>201</v>
      </c>
      <c r="D105" s="65" t="s">
        <v>412</v>
      </c>
      <c r="E105" s="66" t="s">
        <v>413</v>
      </c>
      <c r="F105" s="66" t="s">
        <v>414</v>
      </c>
      <c r="G105" s="67" t="s">
        <v>33</v>
      </c>
      <c r="H105" s="73" t="s">
        <v>415</v>
      </c>
      <c r="I105" s="73" t="s">
        <v>416</v>
      </c>
      <c r="J105" s="73" t="s">
        <v>415</v>
      </c>
      <c r="K105" s="73" t="s">
        <v>416</v>
      </c>
      <c r="L105" s="69" t="s">
        <v>30</v>
      </c>
      <c r="M105" s="75">
        <v>400273</v>
      </c>
      <c r="N105" s="75">
        <v>300000</v>
      </c>
      <c r="O105" s="75">
        <v>127500</v>
      </c>
      <c r="P105" s="70">
        <f t="shared" si="1"/>
        <v>1840308.6899999997</v>
      </c>
      <c r="Q105" s="75">
        <v>22500</v>
      </c>
      <c r="R105" s="75">
        <v>150000</v>
      </c>
      <c r="S105" s="76">
        <v>0.5</v>
      </c>
      <c r="T105" s="72">
        <v>84</v>
      </c>
      <c r="U105" s="72">
        <v>75</v>
      </c>
      <c r="V105" s="76">
        <v>0.8928571428571429</v>
      </c>
      <c r="X105" s="41"/>
    </row>
    <row r="106" spans="1:24" s="40" customFormat="1" ht="47.25" customHeight="1">
      <c r="A106" s="73">
        <v>20</v>
      </c>
      <c r="B106" s="63" t="s">
        <v>518</v>
      </c>
      <c r="C106" s="64">
        <v>208</v>
      </c>
      <c r="D106" s="65" t="s">
        <v>417</v>
      </c>
      <c r="E106" s="66" t="s">
        <v>418</v>
      </c>
      <c r="F106" s="66" t="s">
        <v>419</v>
      </c>
      <c r="G106" s="67" t="s">
        <v>33</v>
      </c>
      <c r="H106" s="73" t="s">
        <v>12</v>
      </c>
      <c r="I106" s="73" t="s">
        <v>11</v>
      </c>
      <c r="J106" s="73" t="s">
        <v>12</v>
      </c>
      <c r="K106" s="73" t="s">
        <v>11</v>
      </c>
      <c r="L106" s="69" t="s">
        <v>30</v>
      </c>
      <c r="M106" s="75">
        <v>322260</v>
      </c>
      <c r="N106" s="75">
        <v>262000</v>
      </c>
      <c r="O106" s="75">
        <v>111350</v>
      </c>
      <c r="P106" s="70">
        <f t="shared" si="1"/>
        <v>1951658.6899999997</v>
      </c>
      <c r="Q106" s="75">
        <v>19650</v>
      </c>
      <c r="R106" s="75">
        <v>131000</v>
      </c>
      <c r="S106" s="76">
        <v>0.5</v>
      </c>
      <c r="T106" s="72">
        <v>84</v>
      </c>
      <c r="U106" s="72">
        <v>73</v>
      </c>
      <c r="V106" s="76">
        <v>0.86904761904761907</v>
      </c>
      <c r="X106" s="41"/>
    </row>
    <row r="107" spans="1:24" s="40" customFormat="1" ht="56.25" customHeight="1">
      <c r="A107" s="73">
        <v>21</v>
      </c>
      <c r="B107" s="63" t="s">
        <v>518</v>
      </c>
      <c r="C107" s="64">
        <v>191</v>
      </c>
      <c r="D107" s="65" t="s">
        <v>420</v>
      </c>
      <c r="E107" s="66" t="s">
        <v>421</v>
      </c>
      <c r="F107" s="66" t="s">
        <v>422</v>
      </c>
      <c r="G107" s="67" t="s">
        <v>33</v>
      </c>
      <c r="H107" s="73" t="s">
        <v>21</v>
      </c>
      <c r="I107" s="73" t="s">
        <v>423</v>
      </c>
      <c r="J107" s="73" t="s">
        <v>21</v>
      </c>
      <c r="K107" s="73" t="s">
        <v>423</v>
      </c>
      <c r="L107" s="69" t="s">
        <v>30</v>
      </c>
      <c r="M107" s="75">
        <v>328902</v>
      </c>
      <c r="N107" s="75">
        <v>267400</v>
      </c>
      <c r="O107" s="75">
        <v>113645</v>
      </c>
      <c r="P107" s="70">
        <f t="shared" si="1"/>
        <v>2065303.6899999997</v>
      </c>
      <c r="Q107" s="75">
        <v>20055</v>
      </c>
      <c r="R107" s="75">
        <v>133700</v>
      </c>
      <c r="S107" s="76">
        <v>0.5</v>
      </c>
      <c r="T107" s="72">
        <v>84</v>
      </c>
      <c r="U107" s="72">
        <v>71.5</v>
      </c>
      <c r="V107" s="76">
        <v>0.85119047619047616</v>
      </c>
      <c r="X107" s="42"/>
    </row>
    <row r="108" spans="1:24" s="40" customFormat="1" ht="25.5">
      <c r="A108" s="116">
        <v>22</v>
      </c>
      <c r="B108" s="63" t="s">
        <v>518</v>
      </c>
      <c r="C108" s="64">
        <v>211</v>
      </c>
      <c r="D108" s="65" t="s">
        <v>424</v>
      </c>
      <c r="E108" s="66" t="s">
        <v>425</v>
      </c>
      <c r="F108" s="66" t="s">
        <v>426</v>
      </c>
      <c r="G108" s="67" t="s">
        <v>34</v>
      </c>
      <c r="H108" s="73" t="s">
        <v>12</v>
      </c>
      <c r="I108" s="73" t="s">
        <v>11</v>
      </c>
      <c r="J108" s="73" t="s">
        <v>12</v>
      </c>
      <c r="K108" s="73" t="s">
        <v>11</v>
      </c>
      <c r="L108" s="69" t="s">
        <v>30</v>
      </c>
      <c r="M108" s="75">
        <v>155946</v>
      </c>
      <c r="N108" s="75">
        <v>127200</v>
      </c>
      <c r="O108" s="75">
        <v>54060</v>
      </c>
      <c r="P108" s="70">
        <f t="shared" si="1"/>
        <v>2119363.6899999995</v>
      </c>
      <c r="Q108" s="75">
        <v>9540</v>
      </c>
      <c r="R108" s="75">
        <v>63600</v>
      </c>
      <c r="S108" s="76">
        <v>0.5</v>
      </c>
      <c r="T108" s="72">
        <v>84</v>
      </c>
      <c r="U108" s="72">
        <v>71.5</v>
      </c>
      <c r="V108" s="76">
        <v>0.85119047619047616</v>
      </c>
      <c r="X108" s="41"/>
    </row>
    <row r="109" spans="1:24" s="40" customFormat="1" ht="44.25" customHeight="1">
      <c r="A109" s="73">
        <v>23</v>
      </c>
      <c r="B109" s="63" t="s">
        <v>518</v>
      </c>
      <c r="C109" s="64">
        <v>209</v>
      </c>
      <c r="D109" s="65" t="s">
        <v>427</v>
      </c>
      <c r="E109" s="66" t="s">
        <v>428</v>
      </c>
      <c r="F109" s="66" t="s">
        <v>429</v>
      </c>
      <c r="G109" s="67" t="s">
        <v>34</v>
      </c>
      <c r="H109" s="73" t="s">
        <v>12</v>
      </c>
      <c r="I109" s="73" t="s">
        <v>11</v>
      </c>
      <c r="J109" s="73" t="s">
        <v>12</v>
      </c>
      <c r="K109" s="73" t="s">
        <v>11</v>
      </c>
      <c r="L109" s="69" t="s">
        <v>30</v>
      </c>
      <c r="M109" s="75">
        <v>368080</v>
      </c>
      <c r="N109" s="75">
        <v>300000</v>
      </c>
      <c r="O109" s="75">
        <v>127500</v>
      </c>
      <c r="P109" s="70">
        <f t="shared" si="1"/>
        <v>2246863.6899999995</v>
      </c>
      <c r="Q109" s="75">
        <v>22500</v>
      </c>
      <c r="R109" s="75">
        <v>150000</v>
      </c>
      <c r="S109" s="76">
        <v>0.5</v>
      </c>
      <c r="T109" s="72">
        <v>84</v>
      </c>
      <c r="U109" s="72">
        <v>71</v>
      </c>
      <c r="V109" s="76">
        <v>0.84523809523809523</v>
      </c>
      <c r="X109" s="41"/>
    </row>
    <row r="110" spans="1:24" s="40" customFormat="1" ht="57.75" customHeight="1">
      <c r="A110" s="73">
        <v>24</v>
      </c>
      <c r="B110" s="63" t="s">
        <v>518</v>
      </c>
      <c r="C110" s="64">
        <v>178</v>
      </c>
      <c r="D110" s="65" t="s">
        <v>436</v>
      </c>
      <c r="E110" s="66" t="s">
        <v>437</v>
      </c>
      <c r="F110" s="66" t="s">
        <v>438</v>
      </c>
      <c r="G110" s="67" t="s">
        <v>33</v>
      </c>
      <c r="H110" s="68" t="s">
        <v>439</v>
      </c>
      <c r="I110" s="69" t="s">
        <v>440</v>
      </c>
      <c r="J110" s="69" t="s">
        <v>439</v>
      </c>
      <c r="K110" s="69" t="s">
        <v>440</v>
      </c>
      <c r="L110" s="69" t="s">
        <v>30</v>
      </c>
      <c r="M110" s="70">
        <v>368453.2</v>
      </c>
      <c r="N110" s="70">
        <v>299990</v>
      </c>
      <c r="O110" s="70">
        <v>127495.75</v>
      </c>
      <c r="P110" s="70">
        <f t="shared" si="1"/>
        <v>2374359.4399999995</v>
      </c>
      <c r="Q110" s="70">
        <v>22499.25</v>
      </c>
      <c r="R110" s="70">
        <v>149995</v>
      </c>
      <c r="S110" s="71">
        <v>0.5</v>
      </c>
      <c r="T110" s="72">
        <v>84</v>
      </c>
      <c r="U110" s="72">
        <v>71</v>
      </c>
      <c r="V110" s="76">
        <v>0.84523809523809523</v>
      </c>
      <c r="X110" s="42"/>
    </row>
    <row r="111" spans="1:24" s="40" customFormat="1" ht="29.25" customHeight="1">
      <c r="A111" s="116">
        <v>25</v>
      </c>
      <c r="B111" s="63" t="s">
        <v>518</v>
      </c>
      <c r="C111" s="64">
        <v>224</v>
      </c>
      <c r="D111" s="65" t="s">
        <v>430</v>
      </c>
      <c r="E111" s="66" t="s">
        <v>431</v>
      </c>
      <c r="F111" s="66" t="s">
        <v>432</v>
      </c>
      <c r="G111" s="67" t="s">
        <v>34</v>
      </c>
      <c r="H111" s="73" t="s">
        <v>12</v>
      </c>
      <c r="I111" s="73" t="s">
        <v>11</v>
      </c>
      <c r="J111" s="73" t="s">
        <v>12</v>
      </c>
      <c r="K111" s="73" t="s">
        <v>11</v>
      </c>
      <c r="L111" s="69" t="s">
        <v>30</v>
      </c>
      <c r="M111" s="75">
        <v>297438.59999999998</v>
      </c>
      <c r="N111" s="75">
        <v>241820</v>
      </c>
      <c r="O111" s="75">
        <v>102773.5</v>
      </c>
      <c r="P111" s="70">
        <f t="shared" si="1"/>
        <v>2477132.9399999995</v>
      </c>
      <c r="Q111" s="75">
        <v>18136.5</v>
      </c>
      <c r="R111" s="75">
        <v>120910</v>
      </c>
      <c r="S111" s="76">
        <v>0.5</v>
      </c>
      <c r="T111" s="72">
        <v>84</v>
      </c>
      <c r="U111" s="72">
        <v>70</v>
      </c>
      <c r="V111" s="76">
        <v>0.83333333333333337</v>
      </c>
      <c r="X111" s="41"/>
    </row>
    <row r="112" spans="1:24" s="3" customFormat="1" ht="45.75" customHeight="1">
      <c r="A112" s="73">
        <v>26</v>
      </c>
      <c r="B112" s="63" t="s">
        <v>518</v>
      </c>
      <c r="C112" s="64">
        <v>184</v>
      </c>
      <c r="D112" s="65" t="s">
        <v>433</v>
      </c>
      <c r="E112" s="66" t="s">
        <v>434</v>
      </c>
      <c r="F112" s="66" t="s">
        <v>435</v>
      </c>
      <c r="G112" s="67" t="s">
        <v>33</v>
      </c>
      <c r="H112" s="68" t="s">
        <v>12</v>
      </c>
      <c r="I112" s="69" t="s">
        <v>11</v>
      </c>
      <c r="J112" s="69" t="s">
        <v>12</v>
      </c>
      <c r="K112" s="69" t="s">
        <v>11</v>
      </c>
      <c r="L112" s="69" t="s">
        <v>30</v>
      </c>
      <c r="M112" s="70">
        <v>356565.17</v>
      </c>
      <c r="N112" s="70">
        <v>292370.86</v>
      </c>
      <c r="O112" s="70">
        <v>124257.62</v>
      </c>
      <c r="P112" s="70">
        <f t="shared" si="1"/>
        <v>2601390.5599999996</v>
      </c>
      <c r="Q112" s="70">
        <v>21927.82</v>
      </c>
      <c r="R112" s="70">
        <v>146185.43</v>
      </c>
      <c r="S112" s="71">
        <v>0.5</v>
      </c>
      <c r="T112" s="72">
        <v>84</v>
      </c>
      <c r="U112" s="72">
        <v>69.5</v>
      </c>
      <c r="V112" s="71">
        <v>0.82738095238095233</v>
      </c>
      <c r="X112" s="41"/>
    </row>
    <row r="113" spans="1:24" s="3" customFormat="1" ht="51">
      <c r="A113" s="73">
        <v>27</v>
      </c>
      <c r="B113" s="63" t="s">
        <v>518</v>
      </c>
      <c r="C113" s="64">
        <v>182</v>
      </c>
      <c r="D113" s="65" t="s">
        <v>441</v>
      </c>
      <c r="E113" s="66" t="s">
        <v>442</v>
      </c>
      <c r="F113" s="66" t="s">
        <v>443</v>
      </c>
      <c r="G113" s="67" t="s">
        <v>34</v>
      </c>
      <c r="H113" s="68" t="s">
        <v>165</v>
      </c>
      <c r="I113" s="69" t="s">
        <v>257</v>
      </c>
      <c r="J113" s="69" t="s">
        <v>165</v>
      </c>
      <c r="K113" s="69" t="s">
        <v>257</v>
      </c>
      <c r="L113" s="69" t="s">
        <v>30</v>
      </c>
      <c r="M113" s="70">
        <v>217513.85</v>
      </c>
      <c r="N113" s="70">
        <v>186830.09</v>
      </c>
      <c r="O113" s="70">
        <v>79402.789999999994</v>
      </c>
      <c r="P113" s="70">
        <f t="shared" si="1"/>
        <v>2680793.3499999996</v>
      </c>
      <c r="Q113" s="70">
        <v>14012.26</v>
      </c>
      <c r="R113" s="70">
        <v>93415.049999999988</v>
      </c>
      <c r="S113" s="71">
        <v>0.5</v>
      </c>
      <c r="T113" s="72">
        <v>84</v>
      </c>
      <c r="U113" s="72">
        <v>67</v>
      </c>
      <c r="V113" s="71">
        <v>0.79761904761904767</v>
      </c>
      <c r="X113" s="41"/>
    </row>
    <row r="114" spans="1:24" s="3" customFormat="1" ht="30.75" customHeight="1">
      <c r="A114" s="116">
        <v>28</v>
      </c>
      <c r="B114" s="63" t="s">
        <v>518</v>
      </c>
      <c r="C114" s="64">
        <v>210</v>
      </c>
      <c r="D114" s="65" t="s">
        <v>444</v>
      </c>
      <c r="E114" s="66" t="s">
        <v>445</v>
      </c>
      <c r="F114" s="66" t="s">
        <v>446</v>
      </c>
      <c r="G114" s="67" t="s">
        <v>33</v>
      </c>
      <c r="H114" s="68" t="s">
        <v>12</v>
      </c>
      <c r="I114" s="69" t="s">
        <v>11</v>
      </c>
      <c r="J114" s="69" t="s">
        <v>12</v>
      </c>
      <c r="K114" s="69" t="s">
        <v>11</v>
      </c>
      <c r="L114" s="69" t="s">
        <v>30</v>
      </c>
      <c r="M114" s="70">
        <v>143430.29999999999</v>
      </c>
      <c r="N114" s="70">
        <v>112410</v>
      </c>
      <c r="O114" s="70">
        <v>47774.25</v>
      </c>
      <c r="P114" s="70">
        <f t="shared" si="1"/>
        <v>2728567.5999999996</v>
      </c>
      <c r="Q114" s="70">
        <v>8430.75</v>
      </c>
      <c r="R114" s="70">
        <v>56205</v>
      </c>
      <c r="S114" s="71">
        <v>0.5</v>
      </c>
      <c r="T114" s="72">
        <v>84</v>
      </c>
      <c r="U114" s="72">
        <v>67</v>
      </c>
      <c r="V114" s="71">
        <v>0.79761904761904767</v>
      </c>
      <c r="X114" s="41"/>
    </row>
    <row r="115" spans="1:24" ht="43.5" customHeight="1">
      <c r="A115" s="73">
        <v>29</v>
      </c>
      <c r="B115" s="63" t="s">
        <v>518</v>
      </c>
      <c r="C115" s="64">
        <v>205</v>
      </c>
      <c r="D115" s="67" t="s">
        <v>447</v>
      </c>
      <c r="E115" s="74" t="s">
        <v>448</v>
      </c>
      <c r="F115" s="74" t="s">
        <v>449</v>
      </c>
      <c r="G115" s="67" t="s">
        <v>34</v>
      </c>
      <c r="H115" s="73" t="s">
        <v>12</v>
      </c>
      <c r="I115" s="73" t="s">
        <v>11</v>
      </c>
      <c r="J115" s="73" t="s">
        <v>12</v>
      </c>
      <c r="K115" s="73" t="s">
        <v>11</v>
      </c>
      <c r="L115" s="69" t="s">
        <v>30</v>
      </c>
      <c r="M115" s="75">
        <v>162699.68</v>
      </c>
      <c r="N115" s="75">
        <v>133739.57999999999</v>
      </c>
      <c r="O115" s="75">
        <v>56839.32</v>
      </c>
      <c r="P115" s="70">
        <f t="shared" si="1"/>
        <v>2785406.9199999995</v>
      </c>
      <c r="Q115" s="75">
        <v>10030.469999999999</v>
      </c>
      <c r="R115" s="75">
        <v>66869.789999999994</v>
      </c>
      <c r="S115" s="76">
        <v>0.5</v>
      </c>
      <c r="T115" s="72">
        <v>84</v>
      </c>
      <c r="U115" s="72">
        <v>66.5</v>
      </c>
      <c r="V115" s="76">
        <v>0.79166666666666663</v>
      </c>
      <c r="X115" s="41"/>
    </row>
    <row r="116" spans="1:24" s="3" customFormat="1" ht="44.25" customHeight="1">
      <c r="A116" s="73">
        <v>30</v>
      </c>
      <c r="B116" s="63" t="s">
        <v>518</v>
      </c>
      <c r="C116" s="64">
        <v>203</v>
      </c>
      <c r="D116" s="65" t="s">
        <v>450</v>
      </c>
      <c r="E116" s="66" t="s">
        <v>451</v>
      </c>
      <c r="F116" s="66" t="s">
        <v>452</v>
      </c>
      <c r="G116" s="67" t="s">
        <v>33</v>
      </c>
      <c r="H116" s="68" t="s">
        <v>12</v>
      </c>
      <c r="I116" s="69" t="s">
        <v>11</v>
      </c>
      <c r="J116" s="69" t="s">
        <v>12</v>
      </c>
      <c r="K116" s="69" t="s">
        <v>11</v>
      </c>
      <c r="L116" s="69" t="s">
        <v>30</v>
      </c>
      <c r="M116" s="70">
        <v>182580.82</v>
      </c>
      <c r="N116" s="70">
        <v>154896.1</v>
      </c>
      <c r="O116" s="70">
        <v>65830.84</v>
      </c>
      <c r="P116" s="70">
        <f t="shared" si="1"/>
        <v>2851237.7599999993</v>
      </c>
      <c r="Q116" s="70">
        <v>11617.21</v>
      </c>
      <c r="R116" s="70">
        <v>77448.049999999988</v>
      </c>
      <c r="S116" s="71">
        <v>0.49999999999999989</v>
      </c>
      <c r="T116" s="72">
        <v>84</v>
      </c>
      <c r="U116" s="72">
        <v>66</v>
      </c>
      <c r="V116" s="71">
        <v>0.7857142857142857</v>
      </c>
      <c r="X116" s="41"/>
    </row>
    <row r="117" spans="1:24" s="3" customFormat="1" ht="30" customHeight="1">
      <c r="A117" s="116">
        <v>31</v>
      </c>
      <c r="B117" s="63" t="s">
        <v>518</v>
      </c>
      <c r="C117" s="64">
        <v>198</v>
      </c>
      <c r="D117" s="65" t="s">
        <v>453</v>
      </c>
      <c r="E117" s="66" t="s">
        <v>454</v>
      </c>
      <c r="F117" s="66" t="s">
        <v>455</v>
      </c>
      <c r="G117" s="67" t="s">
        <v>33</v>
      </c>
      <c r="H117" s="73" t="s">
        <v>12</v>
      </c>
      <c r="I117" s="73" t="s">
        <v>11</v>
      </c>
      <c r="J117" s="73" t="s">
        <v>12</v>
      </c>
      <c r="K117" s="73" t="s">
        <v>11</v>
      </c>
      <c r="L117" s="69" t="s">
        <v>30</v>
      </c>
      <c r="M117" s="75">
        <v>396060</v>
      </c>
      <c r="N117" s="75">
        <v>322000</v>
      </c>
      <c r="O117" s="75">
        <v>127270.5</v>
      </c>
      <c r="P117" s="70">
        <f t="shared" si="1"/>
        <v>2978508.2599999993</v>
      </c>
      <c r="Q117" s="75">
        <v>22459.5</v>
      </c>
      <c r="R117" s="75">
        <v>149730</v>
      </c>
      <c r="S117" s="76">
        <v>0.46500000000000002</v>
      </c>
      <c r="T117" s="72">
        <v>84</v>
      </c>
      <c r="U117" s="72">
        <v>65.5</v>
      </c>
      <c r="V117" s="71">
        <v>0.77976190476190477</v>
      </c>
      <c r="X117" s="41"/>
    </row>
    <row r="118" spans="1:24" ht="27.75" customHeight="1">
      <c r="A118" s="73">
        <v>32</v>
      </c>
      <c r="B118" s="63" t="s">
        <v>518</v>
      </c>
      <c r="C118" s="64">
        <v>223</v>
      </c>
      <c r="D118" s="65" t="s">
        <v>456</v>
      </c>
      <c r="E118" s="66" t="s">
        <v>457</v>
      </c>
      <c r="F118" s="66" t="s">
        <v>458</v>
      </c>
      <c r="G118" s="67" t="s">
        <v>34</v>
      </c>
      <c r="H118" s="73" t="s">
        <v>12</v>
      </c>
      <c r="I118" s="73" t="s">
        <v>11</v>
      </c>
      <c r="J118" s="73" t="s">
        <v>12</v>
      </c>
      <c r="K118" s="73" t="s">
        <v>11</v>
      </c>
      <c r="L118" s="69" t="s">
        <v>30</v>
      </c>
      <c r="M118" s="75">
        <v>138059.26</v>
      </c>
      <c r="N118" s="75">
        <v>117171.76</v>
      </c>
      <c r="O118" s="75">
        <v>49798</v>
      </c>
      <c r="P118" s="70">
        <f t="shared" si="1"/>
        <v>3028306.2599999993</v>
      </c>
      <c r="Q118" s="75">
        <v>8787.8799999999992</v>
      </c>
      <c r="R118" s="75">
        <v>58585.88</v>
      </c>
      <c r="S118" s="76">
        <v>0.5</v>
      </c>
      <c r="T118" s="72">
        <v>84</v>
      </c>
      <c r="U118" s="72">
        <v>65.5</v>
      </c>
      <c r="V118" s="76">
        <v>0.77976190476190477</v>
      </c>
      <c r="X118" s="41"/>
    </row>
    <row r="119" spans="1:24" s="3" customFormat="1" ht="42.75" customHeight="1">
      <c r="A119" s="73">
        <v>33</v>
      </c>
      <c r="B119" s="63" t="s">
        <v>518</v>
      </c>
      <c r="C119" s="64">
        <v>213</v>
      </c>
      <c r="D119" s="65" t="s">
        <v>459</v>
      </c>
      <c r="E119" s="66" t="s">
        <v>460</v>
      </c>
      <c r="F119" s="66" t="s">
        <v>461</v>
      </c>
      <c r="G119" s="67" t="s">
        <v>34</v>
      </c>
      <c r="H119" s="68" t="s">
        <v>31</v>
      </c>
      <c r="I119" s="69" t="s">
        <v>283</v>
      </c>
      <c r="J119" s="69" t="s">
        <v>31</v>
      </c>
      <c r="K119" s="69" t="s">
        <v>283</v>
      </c>
      <c r="L119" s="69" t="s">
        <v>30</v>
      </c>
      <c r="M119" s="70">
        <v>369000</v>
      </c>
      <c r="N119" s="70">
        <v>300000</v>
      </c>
      <c r="O119" s="70">
        <v>127500</v>
      </c>
      <c r="P119" s="70">
        <f t="shared" si="1"/>
        <v>3155806.2599999993</v>
      </c>
      <c r="Q119" s="70">
        <v>22500</v>
      </c>
      <c r="R119" s="70">
        <v>150000</v>
      </c>
      <c r="S119" s="71">
        <v>0.5</v>
      </c>
      <c r="T119" s="72">
        <v>84</v>
      </c>
      <c r="U119" s="72">
        <v>65</v>
      </c>
      <c r="V119" s="71">
        <v>0.77380952380952384</v>
      </c>
      <c r="X119" s="41"/>
    </row>
    <row r="120" spans="1:24" ht="38.25">
      <c r="A120" s="116">
        <v>34</v>
      </c>
      <c r="B120" s="63" t="s">
        <v>518</v>
      </c>
      <c r="C120" s="64">
        <v>222</v>
      </c>
      <c r="D120" s="65" t="s">
        <v>462</v>
      </c>
      <c r="E120" s="66" t="s">
        <v>463</v>
      </c>
      <c r="F120" s="66" t="s">
        <v>464</v>
      </c>
      <c r="G120" s="67" t="s">
        <v>33</v>
      </c>
      <c r="H120" s="73" t="s">
        <v>12</v>
      </c>
      <c r="I120" s="73" t="s">
        <v>11</v>
      </c>
      <c r="J120" s="73" t="s">
        <v>12</v>
      </c>
      <c r="K120" s="73" t="s">
        <v>11</v>
      </c>
      <c r="L120" s="69" t="s">
        <v>30</v>
      </c>
      <c r="M120" s="75">
        <v>292913</v>
      </c>
      <c r="N120" s="75">
        <v>197100</v>
      </c>
      <c r="O120" s="75">
        <v>83767.5</v>
      </c>
      <c r="P120" s="70">
        <f t="shared" si="1"/>
        <v>3239573.7599999993</v>
      </c>
      <c r="Q120" s="75">
        <v>14782.5</v>
      </c>
      <c r="R120" s="75">
        <v>98550</v>
      </c>
      <c r="S120" s="76">
        <v>0.5</v>
      </c>
      <c r="T120" s="72">
        <v>84</v>
      </c>
      <c r="U120" s="72">
        <v>65</v>
      </c>
      <c r="V120" s="76">
        <v>0.77380952380952384</v>
      </c>
      <c r="X120" s="41"/>
    </row>
    <row r="121" spans="1:24" ht="45.75" customHeight="1">
      <c r="A121" s="73">
        <v>35</v>
      </c>
      <c r="B121" s="63" t="s">
        <v>518</v>
      </c>
      <c r="C121" s="64">
        <v>186</v>
      </c>
      <c r="D121" s="65" t="s">
        <v>465</v>
      </c>
      <c r="E121" s="66" t="s">
        <v>466</v>
      </c>
      <c r="F121" s="66" t="s">
        <v>467</v>
      </c>
      <c r="G121" s="67" t="s">
        <v>33</v>
      </c>
      <c r="H121" s="73" t="s">
        <v>12</v>
      </c>
      <c r="I121" s="73" t="s">
        <v>11</v>
      </c>
      <c r="J121" s="73" t="s">
        <v>12</v>
      </c>
      <c r="K121" s="73" t="s">
        <v>11</v>
      </c>
      <c r="L121" s="69" t="s">
        <v>30</v>
      </c>
      <c r="M121" s="75">
        <v>371300</v>
      </c>
      <c r="N121" s="75">
        <v>302250</v>
      </c>
      <c r="O121" s="75">
        <v>127479.98</v>
      </c>
      <c r="P121" s="70">
        <f t="shared" si="1"/>
        <v>3367053.7399999993</v>
      </c>
      <c r="Q121" s="75">
        <v>22496.47</v>
      </c>
      <c r="R121" s="75">
        <v>149976.45000000001</v>
      </c>
      <c r="S121" s="76">
        <v>0.49620000000000003</v>
      </c>
      <c r="T121" s="72">
        <v>84</v>
      </c>
      <c r="U121" s="72">
        <v>64.5</v>
      </c>
      <c r="V121" s="76">
        <v>0.7678571428571429</v>
      </c>
      <c r="X121" s="41"/>
    </row>
    <row r="122" spans="1:24" s="3" customFormat="1" ht="45" customHeight="1">
      <c r="A122" s="73">
        <v>36</v>
      </c>
      <c r="B122" s="63" t="s">
        <v>518</v>
      </c>
      <c r="C122" s="64">
        <v>202</v>
      </c>
      <c r="D122" s="65" t="s">
        <v>468</v>
      </c>
      <c r="E122" s="66" t="s">
        <v>469</v>
      </c>
      <c r="F122" s="66" t="s">
        <v>470</v>
      </c>
      <c r="G122" s="67" t="s">
        <v>33</v>
      </c>
      <c r="H122" s="68" t="s">
        <v>12</v>
      </c>
      <c r="I122" s="68" t="s">
        <v>11</v>
      </c>
      <c r="J122" s="68" t="s">
        <v>12</v>
      </c>
      <c r="K122" s="68" t="s">
        <v>11</v>
      </c>
      <c r="L122" s="69" t="s">
        <v>30</v>
      </c>
      <c r="M122" s="70">
        <v>338076.5</v>
      </c>
      <c r="N122" s="70">
        <v>277130</v>
      </c>
      <c r="O122" s="70">
        <v>117780.25</v>
      </c>
      <c r="P122" s="70">
        <f t="shared" si="1"/>
        <v>3484833.9899999993</v>
      </c>
      <c r="Q122" s="70">
        <v>20784.75</v>
      </c>
      <c r="R122" s="70">
        <v>138565</v>
      </c>
      <c r="S122" s="71">
        <v>0.5</v>
      </c>
      <c r="T122" s="72">
        <v>84</v>
      </c>
      <c r="U122" s="72">
        <v>64</v>
      </c>
      <c r="V122" s="71">
        <v>0.76190476190476186</v>
      </c>
      <c r="X122" s="41"/>
    </row>
    <row r="123" spans="1:24" s="135" customFormat="1" ht="57" customHeight="1">
      <c r="A123" s="116">
        <v>37</v>
      </c>
      <c r="B123" s="63" t="s">
        <v>518</v>
      </c>
      <c r="C123" s="64">
        <v>221</v>
      </c>
      <c r="D123" s="65" t="s">
        <v>533</v>
      </c>
      <c r="E123" s="66" t="s">
        <v>534</v>
      </c>
      <c r="F123" s="66" t="s">
        <v>535</v>
      </c>
      <c r="G123" s="67" t="s">
        <v>33</v>
      </c>
      <c r="H123" s="68" t="s">
        <v>186</v>
      </c>
      <c r="I123" s="68" t="s">
        <v>536</v>
      </c>
      <c r="J123" s="68" t="s">
        <v>186</v>
      </c>
      <c r="K123" s="68" t="s">
        <v>536</v>
      </c>
      <c r="L123" s="69" t="s">
        <v>30</v>
      </c>
      <c r="M123" s="152">
        <v>159596</v>
      </c>
      <c r="N123" s="152">
        <v>131000</v>
      </c>
      <c r="O123" s="152">
        <v>55675</v>
      </c>
      <c r="P123" s="70">
        <f t="shared" si="1"/>
        <v>3540508.9899999993</v>
      </c>
      <c r="Q123" s="70">
        <v>9825</v>
      </c>
      <c r="R123" s="70">
        <v>65500</v>
      </c>
      <c r="S123" s="71">
        <v>0.5</v>
      </c>
      <c r="T123" s="72">
        <v>84</v>
      </c>
      <c r="U123" s="72">
        <v>63.5</v>
      </c>
      <c r="V123" s="71">
        <v>0.75595238095238093</v>
      </c>
      <c r="X123" s="42"/>
    </row>
    <row r="124" spans="1:24" ht="40.5" customHeight="1">
      <c r="A124" s="73">
        <v>38</v>
      </c>
      <c r="B124" s="63" t="s">
        <v>518</v>
      </c>
      <c r="C124" s="64">
        <v>189</v>
      </c>
      <c r="D124" s="65" t="s">
        <v>471</v>
      </c>
      <c r="E124" s="66" t="s">
        <v>472</v>
      </c>
      <c r="F124" s="66" t="s">
        <v>473</v>
      </c>
      <c r="G124" s="67" t="s">
        <v>33</v>
      </c>
      <c r="H124" s="73" t="s">
        <v>31</v>
      </c>
      <c r="I124" s="73" t="s">
        <v>283</v>
      </c>
      <c r="J124" s="73" t="s">
        <v>31</v>
      </c>
      <c r="K124" s="73" t="s">
        <v>283</v>
      </c>
      <c r="L124" s="69" t="s">
        <v>30</v>
      </c>
      <c r="M124" s="75">
        <v>374281</v>
      </c>
      <c r="N124" s="75">
        <v>298840</v>
      </c>
      <c r="O124" s="75">
        <v>127007</v>
      </c>
      <c r="P124" s="70">
        <f t="shared" si="1"/>
        <v>3667515.9899999993</v>
      </c>
      <c r="Q124" s="75">
        <v>22413</v>
      </c>
      <c r="R124" s="75">
        <v>149420</v>
      </c>
      <c r="S124" s="76">
        <v>0.5</v>
      </c>
      <c r="T124" s="72">
        <v>84</v>
      </c>
      <c r="U124" s="72">
        <v>62.5</v>
      </c>
      <c r="V124" s="76">
        <v>0.74404761904761907</v>
      </c>
      <c r="X124" s="41"/>
    </row>
    <row r="125" spans="1:24" s="3" customFormat="1" ht="42" customHeight="1">
      <c r="A125" s="73">
        <v>39</v>
      </c>
      <c r="B125" s="63" t="s">
        <v>518</v>
      </c>
      <c r="C125" s="64">
        <v>200</v>
      </c>
      <c r="D125" s="65" t="s">
        <v>474</v>
      </c>
      <c r="E125" s="66" t="s">
        <v>475</v>
      </c>
      <c r="F125" s="66" t="s">
        <v>476</v>
      </c>
      <c r="G125" s="67" t="s">
        <v>33</v>
      </c>
      <c r="H125" s="68" t="s">
        <v>12</v>
      </c>
      <c r="I125" s="68" t="s">
        <v>11</v>
      </c>
      <c r="J125" s="68" t="s">
        <v>12</v>
      </c>
      <c r="K125" s="68" t="s">
        <v>11</v>
      </c>
      <c r="L125" s="69" t="s">
        <v>30</v>
      </c>
      <c r="M125" s="70">
        <v>324769.77</v>
      </c>
      <c r="N125" s="70">
        <v>275830.46000000002</v>
      </c>
      <c r="O125" s="70">
        <v>117227.95</v>
      </c>
      <c r="P125" s="70">
        <f t="shared" si="1"/>
        <v>3784743.9399999995</v>
      </c>
      <c r="Q125" s="70">
        <v>20687.29</v>
      </c>
      <c r="R125" s="70">
        <v>137915.23000000001</v>
      </c>
      <c r="S125" s="71">
        <v>0.5</v>
      </c>
      <c r="T125" s="72">
        <v>84</v>
      </c>
      <c r="U125" s="72">
        <v>62</v>
      </c>
      <c r="V125" s="71">
        <v>0.73809523809523814</v>
      </c>
      <c r="X125" s="41"/>
    </row>
    <row r="126" spans="1:24" ht="38.25">
      <c r="A126" s="116">
        <v>40</v>
      </c>
      <c r="B126" s="63" t="s">
        <v>518</v>
      </c>
      <c r="C126" s="64">
        <v>204</v>
      </c>
      <c r="D126" s="65" t="s">
        <v>477</v>
      </c>
      <c r="E126" s="66" t="s">
        <v>478</v>
      </c>
      <c r="F126" s="66" t="s">
        <v>479</v>
      </c>
      <c r="G126" s="67" t="s">
        <v>33</v>
      </c>
      <c r="H126" s="73" t="s">
        <v>12</v>
      </c>
      <c r="I126" s="73" t="s">
        <v>11</v>
      </c>
      <c r="J126" s="73" t="s">
        <v>12</v>
      </c>
      <c r="K126" s="73" t="s">
        <v>11</v>
      </c>
      <c r="L126" s="69" t="s">
        <v>30</v>
      </c>
      <c r="M126" s="75">
        <v>360390</v>
      </c>
      <c r="N126" s="75">
        <v>293000</v>
      </c>
      <c r="O126" s="75">
        <v>124525</v>
      </c>
      <c r="P126" s="70">
        <f t="shared" si="1"/>
        <v>3909268.9399999995</v>
      </c>
      <c r="Q126" s="75">
        <v>21975</v>
      </c>
      <c r="R126" s="75">
        <v>146500</v>
      </c>
      <c r="S126" s="76">
        <v>0.5</v>
      </c>
      <c r="T126" s="72">
        <v>84</v>
      </c>
      <c r="U126" s="72">
        <v>61</v>
      </c>
      <c r="V126" s="76">
        <v>0.72619047619047616</v>
      </c>
      <c r="X126" s="41"/>
    </row>
    <row r="127" spans="1:24" ht="38.25">
      <c r="A127" s="73">
        <v>41</v>
      </c>
      <c r="B127" s="63" t="s">
        <v>518</v>
      </c>
      <c r="C127" s="64">
        <v>218</v>
      </c>
      <c r="D127" s="65" t="s">
        <v>480</v>
      </c>
      <c r="E127" s="66" t="s">
        <v>481</v>
      </c>
      <c r="F127" s="66" t="s">
        <v>482</v>
      </c>
      <c r="G127" s="67" t="s">
        <v>34</v>
      </c>
      <c r="H127" s="73" t="s">
        <v>483</v>
      </c>
      <c r="I127" s="73" t="s">
        <v>484</v>
      </c>
      <c r="J127" s="73" t="s">
        <v>483</v>
      </c>
      <c r="K127" s="73" t="s">
        <v>484</v>
      </c>
      <c r="L127" s="69" t="s">
        <v>30</v>
      </c>
      <c r="M127" s="75">
        <v>316563.59999999998</v>
      </c>
      <c r="N127" s="75">
        <v>298320</v>
      </c>
      <c r="O127" s="75">
        <v>126786</v>
      </c>
      <c r="P127" s="70">
        <f t="shared" si="1"/>
        <v>4036054.9399999995</v>
      </c>
      <c r="Q127" s="75">
        <v>22374</v>
      </c>
      <c r="R127" s="75">
        <v>149160</v>
      </c>
      <c r="S127" s="76">
        <v>0.5</v>
      </c>
      <c r="T127" s="72">
        <v>84</v>
      </c>
      <c r="U127" s="72">
        <v>60</v>
      </c>
      <c r="V127" s="76">
        <v>0.7142857142857143</v>
      </c>
      <c r="X127" s="41"/>
    </row>
    <row r="128" spans="1:24" ht="30.75" customHeight="1">
      <c r="A128" s="73">
        <v>42</v>
      </c>
      <c r="B128" s="63" t="s">
        <v>518</v>
      </c>
      <c r="C128" s="64">
        <v>187</v>
      </c>
      <c r="D128" s="65" t="s">
        <v>488</v>
      </c>
      <c r="E128" s="66" t="s">
        <v>489</v>
      </c>
      <c r="F128" s="66" t="s">
        <v>490</v>
      </c>
      <c r="G128" s="67" t="s">
        <v>33</v>
      </c>
      <c r="H128" s="73" t="s">
        <v>146</v>
      </c>
      <c r="I128" s="73" t="s">
        <v>491</v>
      </c>
      <c r="J128" s="73" t="s">
        <v>12</v>
      </c>
      <c r="K128" s="73" t="s">
        <v>11</v>
      </c>
      <c r="L128" s="69" t="s">
        <v>30</v>
      </c>
      <c r="M128" s="75">
        <v>368410</v>
      </c>
      <c r="N128" s="75">
        <v>302400</v>
      </c>
      <c r="O128" s="75">
        <v>127491.84</v>
      </c>
      <c r="P128" s="70">
        <f t="shared" si="1"/>
        <v>4163546.7799999993</v>
      </c>
      <c r="Q128" s="75">
        <v>22498.560000000001</v>
      </c>
      <c r="R128" s="75">
        <v>149990.39999999999</v>
      </c>
      <c r="S128" s="76">
        <v>0.496</v>
      </c>
      <c r="T128" s="72">
        <v>84</v>
      </c>
      <c r="U128" s="72">
        <v>59</v>
      </c>
      <c r="V128" s="76">
        <v>0.70238095238095233</v>
      </c>
      <c r="X128" s="41"/>
    </row>
    <row r="129" spans="1:24" s="40" customFormat="1" ht="48" customHeight="1">
      <c r="A129" s="116">
        <v>43</v>
      </c>
      <c r="B129" s="63" t="s">
        <v>518</v>
      </c>
      <c r="C129" s="64">
        <v>190</v>
      </c>
      <c r="D129" s="65" t="s">
        <v>485</v>
      </c>
      <c r="E129" s="66" t="s">
        <v>486</v>
      </c>
      <c r="F129" s="66" t="s">
        <v>487</v>
      </c>
      <c r="G129" s="67" t="s">
        <v>34</v>
      </c>
      <c r="H129" s="73" t="s">
        <v>12</v>
      </c>
      <c r="I129" s="73" t="s">
        <v>11</v>
      </c>
      <c r="J129" s="73" t="s">
        <v>12</v>
      </c>
      <c r="K129" s="73" t="s">
        <v>11</v>
      </c>
      <c r="L129" s="69" t="s">
        <v>30</v>
      </c>
      <c r="M129" s="75">
        <v>103425.60000000001</v>
      </c>
      <c r="N129" s="75">
        <v>81145.86</v>
      </c>
      <c r="O129" s="75">
        <v>34486.99</v>
      </c>
      <c r="P129" s="70">
        <f t="shared" si="1"/>
        <v>4198033.7699999996</v>
      </c>
      <c r="Q129" s="75">
        <v>6085.94</v>
      </c>
      <c r="R129" s="75">
        <v>40572.93</v>
      </c>
      <c r="S129" s="76">
        <v>0.5</v>
      </c>
      <c r="T129" s="72">
        <v>84</v>
      </c>
      <c r="U129" s="72">
        <v>59</v>
      </c>
      <c r="V129" s="76">
        <v>0.70238095238095233</v>
      </c>
      <c r="X129" s="41"/>
    </row>
    <row r="130" spans="1:24" s="40" customFormat="1" ht="57.75" customHeight="1">
      <c r="A130" s="73">
        <v>44</v>
      </c>
      <c r="B130" s="63" t="s">
        <v>518</v>
      </c>
      <c r="C130" s="64">
        <v>207</v>
      </c>
      <c r="D130" s="65" t="s">
        <v>492</v>
      </c>
      <c r="E130" s="66" t="s">
        <v>493</v>
      </c>
      <c r="F130" s="66" t="s">
        <v>494</v>
      </c>
      <c r="G130" s="67" t="s">
        <v>33</v>
      </c>
      <c r="H130" s="73" t="s">
        <v>186</v>
      </c>
      <c r="I130" s="73" t="s">
        <v>495</v>
      </c>
      <c r="J130" s="73" t="s">
        <v>186</v>
      </c>
      <c r="K130" s="73" t="s">
        <v>495</v>
      </c>
      <c r="L130" s="69" t="s">
        <v>30</v>
      </c>
      <c r="M130" s="75">
        <v>358729.5</v>
      </c>
      <c r="N130" s="75">
        <v>291650</v>
      </c>
      <c r="O130" s="75">
        <v>123951.25</v>
      </c>
      <c r="P130" s="70">
        <f t="shared" si="1"/>
        <v>4321985.0199999996</v>
      </c>
      <c r="Q130" s="75">
        <v>21873.75</v>
      </c>
      <c r="R130" s="75">
        <v>145825</v>
      </c>
      <c r="S130" s="76">
        <v>0.5</v>
      </c>
      <c r="T130" s="72">
        <v>84</v>
      </c>
      <c r="U130" s="72">
        <v>59</v>
      </c>
      <c r="V130" s="76">
        <v>0.70238095238095233</v>
      </c>
      <c r="X130" s="41"/>
    </row>
    <row r="131" spans="1:24" s="40" customFormat="1" ht="38.25">
      <c r="A131" s="73">
        <v>45</v>
      </c>
      <c r="B131" s="63" t="s">
        <v>518</v>
      </c>
      <c r="C131" s="64">
        <v>212</v>
      </c>
      <c r="D131" s="65" t="s">
        <v>496</v>
      </c>
      <c r="E131" s="66" t="s">
        <v>497</v>
      </c>
      <c r="F131" s="66" t="s">
        <v>498</v>
      </c>
      <c r="G131" s="67" t="s">
        <v>34</v>
      </c>
      <c r="H131" s="73" t="s">
        <v>31</v>
      </c>
      <c r="I131" s="73" t="s">
        <v>499</v>
      </c>
      <c r="J131" s="73" t="s">
        <v>31</v>
      </c>
      <c r="K131" s="73" t="s">
        <v>499</v>
      </c>
      <c r="L131" s="69" t="s">
        <v>30</v>
      </c>
      <c r="M131" s="75">
        <v>143600.68</v>
      </c>
      <c r="N131" s="75">
        <v>114297.3</v>
      </c>
      <c r="O131" s="75">
        <v>48576.35</v>
      </c>
      <c r="P131" s="70">
        <f t="shared" si="1"/>
        <v>4370561.3699999992</v>
      </c>
      <c r="Q131" s="75">
        <v>8572.2999999999993</v>
      </c>
      <c r="R131" s="75">
        <v>57148.649999999994</v>
      </c>
      <c r="S131" s="76">
        <v>0.49999999999999994</v>
      </c>
      <c r="T131" s="72">
        <v>84</v>
      </c>
      <c r="U131" s="72">
        <v>58.5</v>
      </c>
      <c r="V131" s="76">
        <v>0.6964285714285714</v>
      </c>
      <c r="X131" s="41"/>
    </row>
    <row r="132" spans="1:24" s="40" customFormat="1" ht="40.5" customHeight="1">
      <c r="A132" s="116">
        <v>46</v>
      </c>
      <c r="B132" s="63" t="s">
        <v>518</v>
      </c>
      <c r="C132" s="64">
        <v>188</v>
      </c>
      <c r="D132" s="65" t="s">
        <v>500</v>
      </c>
      <c r="E132" s="66" t="s">
        <v>501</v>
      </c>
      <c r="F132" s="66" t="s">
        <v>502</v>
      </c>
      <c r="G132" s="67" t="s">
        <v>33</v>
      </c>
      <c r="H132" s="73" t="s">
        <v>12</v>
      </c>
      <c r="I132" s="73" t="s">
        <v>11</v>
      </c>
      <c r="J132" s="73" t="s">
        <v>12</v>
      </c>
      <c r="K132" s="73" t="s">
        <v>11</v>
      </c>
      <c r="L132" s="69" t="s">
        <v>30</v>
      </c>
      <c r="M132" s="75">
        <v>238657.1</v>
      </c>
      <c r="N132" s="75">
        <v>195470</v>
      </c>
      <c r="O132" s="75">
        <v>83074.75</v>
      </c>
      <c r="P132" s="70">
        <f t="shared" si="1"/>
        <v>4453636.1199999992</v>
      </c>
      <c r="Q132" s="75">
        <v>14660.25</v>
      </c>
      <c r="R132" s="75">
        <v>97735</v>
      </c>
      <c r="S132" s="76">
        <v>0.5</v>
      </c>
      <c r="T132" s="72">
        <v>84</v>
      </c>
      <c r="U132" s="72">
        <v>57.5</v>
      </c>
      <c r="V132" s="76">
        <v>0.68452380952380953</v>
      </c>
      <c r="X132" s="42"/>
    </row>
    <row r="133" spans="1:24" s="40" customFormat="1" ht="47.25" customHeight="1">
      <c r="A133" s="73">
        <v>47</v>
      </c>
      <c r="B133" s="63" t="s">
        <v>518</v>
      </c>
      <c r="C133" s="64">
        <v>215</v>
      </c>
      <c r="D133" s="65" t="s">
        <v>503</v>
      </c>
      <c r="E133" s="66" t="s">
        <v>504</v>
      </c>
      <c r="F133" s="66" t="s">
        <v>505</v>
      </c>
      <c r="G133" s="67" t="s">
        <v>33</v>
      </c>
      <c r="H133" s="73" t="s">
        <v>12</v>
      </c>
      <c r="I133" s="73" t="s">
        <v>11</v>
      </c>
      <c r="J133" s="73" t="s">
        <v>12</v>
      </c>
      <c r="K133" s="73" t="s">
        <v>11</v>
      </c>
      <c r="L133" s="69" t="s">
        <v>30</v>
      </c>
      <c r="M133" s="75">
        <v>405014.59</v>
      </c>
      <c r="N133" s="75">
        <v>299954.13</v>
      </c>
      <c r="O133" s="75">
        <v>127480.51</v>
      </c>
      <c r="P133" s="70">
        <f t="shared" si="1"/>
        <v>4581116.629999999</v>
      </c>
      <c r="Q133" s="75">
        <v>22496.560000000001</v>
      </c>
      <c r="R133" s="75">
        <v>149977.07</v>
      </c>
      <c r="S133" s="76">
        <v>0.5</v>
      </c>
      <c r="T133" s="72">
        <v>84</v>
      </c>
      <c r="U133" s="72">
        <v>55.5</v>
      </c>
      <c r="V133" s="76">
        <v>0.6607142857142857</v>
      </c>
      <c r="X133" s="41"/>
    </row>
    <row r="134" spans="1:24" s="40" customFormat="1" ht="45.75" customHeight="1">
      <c r="A134" s="73">
        <v>48</v>
      </c>
      <c r="B134" s="63" t="s">
        <v>518</v>
      </c>
      <c r="C134" s="64">
        <v>217</v>
      </c>
      <c r="D134" s="65" t="s">
        <v>506</v>
      </c>
      <c r="E134" s="66" t="s">
        <v>507</v>
      </c>
      <c r="F134" s="66" t="s">
        <v>508</v>
      </c>
      <c r="G134" s="67" t="s">
        <v>33</v>
      </c>
      <c r="H134" s="73" t="s">
        <v>21</v>
      </c>
      <c r="I134" s="73" t="s">
        <v>509</v>
      </c>
      <c r="J134" s="73" t="s">
        <v>21</v>
      </c>
      <c r="K134" s="73" t="s">
        <v>509</v>
      </c>
      <c r="L134" s="69" t="s">
        <v>30</v>
      </c>
      <c r="M134" s="75">
        <v>234484.85</v>
      </c>
      <c r="N134" s="75">
        <v>189507.02</v>
      </c>
      <c r="O134" s="75">
        <v>80540.490000000005</v>
      </c>
      <c r="P134" s="70">
        <f t="shared" si="1"/>
        <v>4661657.1199999992</v>
      </c>
      <c r="Q134" s="75">
        <v>14213.03</v>
      </c>
      <c r="R134" s="75">
        <v>94753.52</v>
      </c>
      <c r="S134" s="76">
        <v>0.5</v>
      </c>
      <c r="T134" s="72">
        <v>84</v>
      </c>
      <c r="U134" s="72">
        <v>55.5</v>
      </c>
      <c r="V134" s="76">
        <v>0.6607142857142857</v>
      </c>
      <c r="X134" s="41"/>
    </row>
    <row r="135" spans="1:24" s="40" customFormat="1" ht="48.75" customHeight="1">
      <c r="A135" s="116">
        <v>49</v>
      </c>
      <c r="B135" s="63" t="s">
        <v>518</v>
      </c>
      <c r="C135" s="64">
        <v>220</v>
      </c>
      <c r="D135" s="65" t="s">
        <v>510</v>
      </c>
      <c r="E135" s="66" t="s">
        <v>511</v>
      </c>
      <c r="F135" s="66" t="s">
        <v>512</v>
      </c>
      <c r="G135" s="67" t="s">
        <v>33</v>
      </c>
      <c r="H135" s="73" t="s">
        <v>19</v>
      </c>
      <c r="I135" s="73" t="s">
        <v>513</v>
      </c>
      <c r="J135" s="73" t="s">
        <v>19</v>
      </c>
      <c r="K135" s="73" t="s">
        <v>513</v>
      </c>
      <c r="L135" s="69" t="s">
        <v>30</v>
      </c>
      <c r="M135" s="75">
        <v>151848.93</v>
      </c>
      <c r="N135" s="75">
        <v>128228.51</v>
      </c>
      <c r="O135" s="75">
        <v>54497.120000000003</v>
      </c>
      <c r="P135" s="70">
        <f t="shared" si="1"/>
        <v>4716154.2399999993</v>
      </c>
      <c r="Q135" s="75">
        <v>9617.14</v>
      </c>
      <c r="R135" s="75">
        <v>64114.26</v>
      </c>
      <c r="S135" s="76">
        <v>0.5</v>
      </c>
      <c r="T135" s="72">
        <v>84</v>
      </c>
      <c r="U135" s="72">
        <v>53.5</v>
      </c>
      <c r="V135" s="76">
        <v>0.63690476190476186</v>
      </c>
      <c r="X135" s="41"/>
    </row>
    <row r="136" spans="1:24" s="40" customFormat="1" ht="56.25" customHeight="1">
      <c r="A136" s="73">
        <v>50</v>
      </c>
      <c r="B136" s="63" t="s">
        <v>518</v>
      </c>
      <c r="C136" s="64">
        <v>219</v>
      </c>
      <c r="D136" s="65" t="s">
        <v>530</v>
      </c>
      <c r="E136" s="66" t="s">
        <v>531</v>
      </c>
      <c r="F136" s="66" t="s">
        <v>532</v>
      </c>
      <c r="G136" s="67" t="s">
        <v>33</v>
      </c>
      <c r="H136" s="73" t="s">
        <v>12</v>
      </c>
      <c r="I136" s="73" t="s">
        <v>11</v>
      </c>
      <c r="J136" s="73" t="s">
        <v>12</v>
      </c>
      <c r="K136" s="73" t="s">
        <v>11</v>
      </c>
      <c r="L136" s="69" t="s">
        <v>30</v>
      </c>
      <c r="M136" s="75">
        <v>303818</v>
      </c>
      <c r="N136" s="75">
        <v>184550</v>
      </c>
      <c r="O136" s="75">
        <v>78433.75</v>
      </c>
      <c r="P136" s="70">
        <f t="shared" si="1"/>
        <v>4794587.9899999993</v>
      </c>
      <c r="Q136" s="75">
        <v>9825</v>
      </c>
      <c r="R136" s="75">
        <v>92275</v>
      </c>
      <c r="S136" s="76">
        <v>0.5</v>
      </c>
      <c r="T136" s="72">
        <v>84</v>
      </c>
      <c r="U136" s="72">
        <v>52.5</v>
      </c>
      <c r="V136" s="76">
        <v>0.625</v>
      </c>
      <c r="X136" s="42"/>
    </row>
    <row r="137" spans="1:24" s="40" customFormat="1" ht="25.5">
      <c r="A137" s="73">
        <v>51</v>
      </c>
      <c r="B137" s="63" t="s">
        <v>518</v>
      </c>
      <c r="C137" s="64">
        <v>181</v>
      </c>
      <c r="D137" s="65" t="s">
        <v>514</v>
      </c>
      <c r="E137" s="66" t="s">
        <v>515</v>
      </c>
      <c r="F137" s="66" t="s">
        <v>516</v>
      </c>
      <c r="G137" s="67" t="s">
        <v>33</v>
      </c>
      <c r="H137" s="73" t="s">
        <v>186</v>
      </c>
      <c r="I137" s="73" t="s">
        <v>517</v>
      </c>
      <c r="J137" s="73" t="s">
        <v>186</v>
      </c>
      <c r="K137" s="73" t="s">
        <v>517</v>
      </c>
      <c r="L137" s="69" t="s">
        <v>30</v>
      </c>
      <c r="M137" s="75">
        <v>343243</v>
      </c>
      <c r="N137" s="75">
        <v>296500</v>
      </c>
      <c r="O137" s="75">
        <v>126012.5</v>
      </c>
      <c r="P137" s="70">
        <f t="shared" si="1"/>
        <v>4920600.4899999993</v>
      </c>
      <c r="Q137" s="75">
        <v>22237.5</v>
      </c>
      <c r="R137" s="75">
        <v>148250</v>
      </c>
      <c r="S137" s="76">
        <v>0.5</v>
      </c>
      <c r="T137" s="72">
        <v>84</v>
      </c>
      <c r="U137" s="72">
        <v>51.5</v>
      </c>
      <c r="V137" s="76">
        <v>0.61309523809523814</v>
      </c>
      <c r="X137" s="41"/>
    </row>
    <row r="138" spans="1:24" ht="23.25" customHeight="1">
      <c r="A138" s="206" t="s">
        <v>540</v>
      </c>
      <c r="B138" s="207"/>
      <c r="C138" s="207"/>
      <c r="D138" s="207"/>
      <c r="E138" s="207"/>
      <c r="F138" s="207"/>
      <c r="G138" s="207"/>
      <c r="H138" s="207"/>
      <c r="I138" s="207"/>
      <c r="J138" s="207"/>
      <c r="K138" s="207"/>
      <c r="L138" s="208"/>
      <c r="M138" s="96">
        <f>SUM(M87:M137)</f>
        <v>14424435.529999996</v>
      </c>
      <c r="N138" s="96">
        <f t="shared" ref="N138:R138" si="3">SUM(N87:N137)</f>
        <v>11658803.109999999</v>
      </c>
      <c r="O138" s="96">
        <f t="shared" si="3"/>
        <v>4920600.4899999993</v>
      </c>
      <c r="P138" s="96">
        <f>P137</f>
        <v>4920600.4899999993</v>
      </c>
      <c r="Q138" s="96">
        <f t="shared" si="3"/>
        <v>864325.04000000015</v>
      </c>
      <c r="R138" s="96">
        <f t="shared" si="3"/>
        <v>5788941.75</v>
      </c>
      <c r="S138" s="204"/>
      <c r="T138" s="205"/>
      <c r="U138" s="205"/>
      <c r="V138" s="205"/>
    </row>
    <row r="139" spans="1:24" ht="27" customHeight="1">
      <c r="A139" s="43"/>
      <c r="B139" s="43"/>
      <c r="C139" s="43"/>
      <c r="D139" s="43"/>
      <c r="E139" s="43"/>
      <c r="F139" s="43"/>
      <c r="G139" s="43"/>
      <c r="H139" s="77"/>
      <c r="I139" s="77"/>
      <c r="J139" s="77"/>
      <c r="K139" s="77"/>
      <c r="L139" s="77"/>
      <c r="M139" s="78"/>
      <c r="N139" s="78"/>
      <c r="O139" s="78"/>
      <c r="P139" s="79"/>
      <c r="Q139" s="78"/>
      <c r="R139" s="78"/>
      <c r="S139" s="44"/>
      <c r="T139" s="44"/>
      <c r="U139" s="44"/>
      <c r="V139" s="44"/>
    </row>
    <row r="140" spans="1:24" ht="57" customHeight="1">
      <c r="A140" s="45"/>
      <c r="C140" s="46"/>
      <c r="D140" s="47"/>
      <c r="E140" s="161" t="s">
        <v>555</v>
      </c>
      <c r="F140" s="161"/>
      <c r="G140" s="161"/>
      <c r="H140" s="161"/>
      <c r="I140" s="174" t="s">
        <v>551</v>
      </c>
      <c r="J140" s="175"/>
      <c r="K140" s="175"/>
      <c r="L140" s="175"/>
      <c r="M140" s="175"/>
      <c r="N140" s="175"/>
      <c r="O140" s="175"/>
      <c r="P140" s="175"/>
      <c r="Q140" s="176"/>
      <c r="R140" s="48"/>
      <c r="S140" s="97"/>
      <c r="T140" s="48"/>
      <c r="U140" s="48"/>
      <c r="V140" s="50"/>
    </row>
    <row r="141" spans="1:24" customFormat="1" ht="16.5">
      <c r="A141" s="49"/>
      <c r="B141" s="45" t="s">
        <v>519</v>
      </c>
      <c r="C141" s="209"/>
      <c r="D141" s="209"/>
      <c r="E141" s="213" t="s">
        <v>556</v>
      </c>
      <c r="F141" s="155" t="s">
        <v>14</v>
      </c>
      <c r="G141" s="160" t="s">
        <v>13</v>
      </c>
      <c r="H141" s="160"/>
      <c r="I141" s="218"/>
      <c r="J141" s="219"/>
      <c r="K141" s="219"/>
      <c r="L141" s="219"/>
      <c r="M141" s="220"/>
      <c r="N141" s="179" t="s">
        <v>14</v>
      </c>
      <c r="O141" s="180"/>
      <c r="P141" s="179" t="s">
        <v>13</v>
      </c>
      <c r="Q141" s="180"/>
      <c r="R141" s="53"/>
      <c r="S141" s="53"/>
      <c r="T141" s="53"/>
      <c r="U141" s="181"/>
      <c r="V141" s="182"/>
    </row>
    <row r="142" spans="1:24" customFormat="1" ht="28.5" customHeight="1">
      <c r="A142" s="49"/>
      <c r="B142" s="49"/>
      <c r="C142" s="209"/>
      <c r="D142" s="209"/>
      <c r="E142" s="214"/>
      <c r="F142" s="156">
        <v>2000000</v>
      </c>
      <c r="G142" s="159">
        <f>F142*F145</f>
        <v>8450400</v>
      </c>
      <c r="H142" s="159"/>
      <c r="I142" s="162" t="s">
        <v>537</v>
      </c>
      <c r="J142" s="163"/>
      <c r="K142" s="163"/>
      <c r="L142" s="163"/>
      <c r="M142" s="164"/>
      <c r="N142" s="185">
        <v>46962500</v>
      </c>
      <c r="O142" s="173"/>
      <c r="P142" s="185">
        <f>N142*N151</f>
        <v>198425955</v>
      </c>
      <c r="Q142" s="173"/>
      <c r="R142" s="103"/>
      <c r="S142" s="103"/>
      <c r="T142" s="103"/>
      <c r="U142" s="181"/>
      <c r="V142" s="182"/>
    </row>
    <row r="143" spans="1:24" customFormat="1" ht="29.25" customHeight="1">
      <c r="A143" s="49"/>
      <c r="B143" s="49"/>
      <c r="C143" s="119"/>
      <c r="D143" s="51"/>
      <c r="E143" s="157" t="s">
        <v>552</v>
      </c>
      <c r="F143" s="156">
        <f>G143/F145</f>
        <v>1823604.0850137272</v>
      </c>
      <c r="G143" s="159">
        <v>7705091.9800000004</v>
      </c>
      <c r="H143" s="159"/>
      <c r="I143" s="165" t="s">
        <v>543</v>
      </c>
      <c r="J143" s="166"/>
      <c r="K143" s="166"/>
      <c r="L143" s="166"/>
      <c r="M143" s="167"/>
      <c r="N143" s="183">
        <f>P143/N151</f>
        <v>3519386.5118810944</v>
      </c>
      <c r="O143" s="184"/>
      <c r="P143" s="183">
        <v>14870111.890000001</v>
      </c>
      <c r="Q143" s="184"/>
      <c r="R143" s="52"/>
      <c r="S143" s="95"/>
      <c r="T143" s="52"/>
      <c r="U143" s="182"/>
      <c r="V143" s="182"/>
    </row>
    <row r="144" spans="1:24" customFormat="1" ht="36" customHeight="1" thickBot="1">
      <c r="A144" s="45"/>
      <c r="B144" s="149"/>
      <c r="C144" s="211" t="s">
        <v>549</v>
      </c>
      <c r="D144" s="212"/>
      <c r="E144" s="157" t="s">
        <v>553</v>
      </c>
      <c r="F144" s="156">
        <f>G144/F145</f>
        <v>176395.91498627272</v>
      </c>
      <c r="G144" s="159">
        <f>G142-G143</f>
        <v>745308.01999999955</v>
      </c>
      <c r="H144" s="159"/>
      <c r="I144" s="168"/>
      <c r="J144" s="169"/>
      <c r="K144" s="169"/>
      <c r="L144" s="169"/>
      <c r="M144" s="170"/>
      <c r="N144" s="184"/>
      <c r="O144" s="184"/>
      <c r="P144" s="184"/>
      <c r="Q144" s="184"/>
      <c r="R144" s="52"/>
      <c r="S144" s="95"/>
      <c r="T144" s="53"/>
      <c r="U144" s="181"/>
      <c r="V144" s="182"/>
    </row>
    <row r="145" spans="1:22" customFormat="1" ht="33" customHeight="1" thickTop="1">
      <c r="A145" s="45"/>
      <c r="B145" s="49"/>
      <c r="C145" s="212"/>
      <c r="D145" s="212"/>
      <c r="E145" s="158" t="s">
        <v>554</v>
      </c>
      <c r="F145" s="160">
        <v>4.2252000000000001</v>
      </c>
      <c r="G145" s="160"/>
      <c r="H145" s="160"/>
      <c r="I145" s="171" t="s">
        <v>544</v>
      </c>
      <c r="J145" s="172"/>
      <c r="K145" s="172"/>
      <c r="L145" s="172"/>
      <c r="M145" s="173"/>
      <c r="N145" s="183">
        <f>P145/N151</f>
        <v>220837.94613272743</v>
      </c>
      <c r="O145" s="184"/>
      <c r="P145" s="183">
        <v>933084.49</v>
      </c>
      <c r="Q145" s="210"/>
      <c r="R145" s="53"/>
      <c r="S145" s="95"/>
      <c r="T145" s="52"/>
      <c r="U145" s="182"/>
      <c r="V145" s="182"/>
    </row>
    <row r="146" spans="1:22" customFormat="1" ht="30" customHeight="1">
      <c r="A146" s="45"/>
      <c r="B146" s="49"/>
      <c r="C146" s="150"/>
      <c r="D146" s="137"/>
      <c r="E146" s="120"/>
      <c r="F146" s="51"/>
      <c r="G146" s="51"/>
      <c r="H146" s="153"/>
      <c r="I146" s="171" t="s">
        <v>547</v>
      </c>
      <c r="J146" s="172"/>
      <c r="K146" s="172"/>
      <c r="L146" s="172"/>
      <c r="M146" s="173"/>
      <c r="N146" s="183">
        <f>P146/N151</f>
        <v>85733.570008520299</v>
      </c>
      <c r="O146" s="183"/>
      <c r="P146" s="183">
        <v>362241.48</v>
      </c>
      <c r="Q146" s="186"/>
      <c r="R146" s="129"/>
      <c r="S146" s="151"/>
      <c r="T146" s="130"/>
      <c r="U146" s="130"/>
      <c r="V146" s="130"/>
    </row>
    <row r="147" spans="1:22" customFormat="1" ht="16.5" customHeight="1">
      <c r="A147" s="54"/>
      <c r="B147" s="136"/>
      <c r="C147" s="137"/>
      <c r="D147" s="137"/>
      <c r="E147" s="80"/>
      <c r="F147" s="55"/>
      <c r="G147" s="55"/>
      <c r="H147" s="153"/>
      <c r="I147" s="171" t="s">
        <v>545</v>
      </c>
      <c r="J147" s="172"/>
      <c r="K147" s="172"/>
      <c r="L147" s="172"/>
      <c r="M147" s="173"/>
      <c r="N147" s="183">
        <f>P147/N151</f>
        <v>41370821.608444571</v>
      </c>
      <c r="O147" s="183"/>
      <c r="P147" s="183">
        <v>174799995.46000001</v>
      </c>
      <c r="Q147" s="186"/>
      <c r="R147" s="53"/>
      <c r="S147" s="95"/>
      <c r="T147" s="52"/>
      <c r="U147" s="181"/>
      <c r="V147" s="182"/>
    </row>
    <row r="148" spans="1:22" customFormat="1" ht="16.5" customHeight="1">
      <c r="A148" s="54"/>
      <c r="B148" s="136"/>
      <c r="C148" s="137"/>
      <c r="D148" s="137"/>
      <c r="E148" s="131"/>
      <c r="F148" s="55"/>
      <c r="G148" s="55"/>
      <c r="H148" s="153"/>
      <c r="I148" s="171" t="s">
        <v>546</v>
      </c>
      <c r="J148" s="172"/>
      <c r="K148" s="172"/>
      <c r="L148" s="172"/>
      <c r="M148" s="173"/>
      <c r="N148" s="183">
        <f>P148/N151</f>
        <v>1567153.1974817761</v>
      </c>
      <c r="O148" s="183"/>
      <c r="P148" s="183">
        <v>6621535.6900000004</v>
      </c>
      <c r="Q148" s="183"/>
      <c r="R148" s="129"/>
      <c r="S148" s="129"/>
      <c r="T148" s="130"/>
      <c r="U148" s="181"/>
      <c r="V148" s="182"/>
    </row>
    <row r="149" spans="1:22" customFormat="1" ht="52.5" customHeight="1">
      <c r="A149" s="54"/>
      <c r="B149" s="40"/>
      <c r="C149" s="40"/>
      <c r="D149" s="40"/>
      <c r="E149" s="80"/>
      <c r="F149" s="55"/>
      <c r="G149" s="55"/>
      <c r="H149" s="154"/>
      <c r="I149" s="221" t="s">
        <v>548</v>
      </c>
      <c r="J149" s="222"/>
      <c r="K149" s="222"/>
      <c r="L149" s="222"/>
      <c r="M149" s="223"/>
      <c r="N149" s="183">
        <f>P149/N151</f>
        <v>1260581.6813405284</v>
      </c>
      <c r="O149" s="184"/>
      <c r="P149" s="183">
        <f>P148-P146-P145</f>
        <v>5326209.7200000007</v>
      </c>
      <c r="Q149" s="184"/>
      <c r="R149" s="103"/>
      <c r="S149" s="95"/>
      <c r="T149" s="52"/>
      <c r="U149" s="182"/>
      <c r="V149" s="182"/>
    </row>
    <row r="150" spans="1:22" customFormat="1" ht="63.75" customHeight="1">
      <c r="A150" s="54"/>
      <c r="B150" s="49"/>
      <c r="C150" s="197"/>
      <c r="D150" s="217"/>
      <c r="E150" s="56"/>
      <c r="F150" s="56"/>
      <c r="G150" s="56"/>
      <c r="H150" s="153"/>
      <c r="I150" s="171" t="s">
        <v>541</v>
      </c>
      <c r="J150" s="172"/>
      <c r="K150" s="172"/>
      <c r="L150" s="172"/>
      <c r="M150" s="173"/>
      <c r="N150" s="183">
        <f>P150/N151</f>
        <v>1164584.0409921424</v>
      </c>
      <c r="O150" s="183"/>
      <c r="P150" s="183">
        <v>4920600.49</v>
      </c>
      <c r="Q150" s="184"/>
      <c r="R150" s="125"/>
      <c r="S150" s="125"/>
      <c r="T150" s="126"/>
      <c r="U150" s="126"/>
      <c r="V150" s="126"/>
    </row>
    <row r="151" spans="1:22" customFormat="1" ht="16.5" customHeight="1">
      <c r="A151" s="54"/>
      <c r="B151" s="132"/>
      <c r="C151" s="197"/>
      <c r="D151" s="197"/>
      <c r="E151" s="98"/>
      <c r="F151" s="55"/>
      <c r="G151" s="55"/>
      <c r="H151" s="154"/>
      <c r="I151" s="224" t="s">
        <v>542</v>
      </c>
      <c r="J151" s="225"/>
      <c r="K151" s="225"/>
      <c r="L151" s="225"/>
      <c r="M151" s="226"/>
      <c r="N151" s="192">
        <v>4.2252000000000001</v>
      </c>
      <c r="O151" s="193"/>
      <c r="P151" s="193"/>
      <c r="Q151" s="194"/>
      <c r="R151" s="121"/>
      <c r="S151" s="99"/>
      <c r="T151" s="100"/>
      <c r="U151" s="100"/>
      <c r="V151" s="100"/>
    </row>
    <row r="152" spans="1:22" customFormat="1" ht="19.5" customHeight="1">
      <c r="A152" s="54"/>
      <c r="B152" s="136"/>
      <c r="C152" s="198"/>
      <c r="D152" s="198"/>
      <c r="E152" s="57"/>
      <c r="F152" s="57"/>
      <c r="G152" s="57"/>
      <c r="H152" s="60"/>
      <c r="I152" s="58"/>
      <c r="J152" s="58"/>
      <c r="K152" s="58"/>
      <c r="L152" s="58"/>
      <c r="M152" s="61"/>
      <c r="N152" s="177"/>
      <c r="O152" s="178"/>
      <c r="P152" s="62"/>
      <c r="Q152" s="62"/>
      <c r="R152" s="59"/>
      <c r="S152" s="59"/>
      <c r="T152" s="59"/>
      <c r="U152" s="59"/>
      <c r="V152" s="59"/>
    </row>
    <row r="153" spans="1:22" ht="18" customHeight="1">
      <c r="A153" s="54"/>
      <c r="B153" s="54"/>
      <c r="C153" s="57"/>
      <c r="D153" s="57"/>
      <c r="E153" s="57"/>
      <c r="F153" s="57"/>
      <c r="G153" s="57"/>
      <c r="H153" s="17"/>
      <c r="I153" s="17"/>
      <c r="J153" s="19"/>
      <c r="K153" s="19"/>
      <c r="L153" s="19"/>
      <c r="M153" s="10"/>
      <c r="N153" s="7"/>
      <c r="O153" s="11"/>
      <c r="P153" s="11"/>
      <c r="Q153" s="11"/>
      <c r="R153" s="62"/>
      <c r="S153" s="62"/>
      <c r="T153" s="62"/>
      <c r="U153" s="62"/>
      <c r="V153" s="62"/>
    </row>
    <row r="154" spans="1:22" customFormat="1" ht="112.5" hidden="1" customHeight="1">
      <c r="A154" s="8"/>
      <c r="B154" s="8"/>
      <c r="C154" s="25"/>
      <c r="D154" s="25"/>
      <c r="E154" s="25"/>
      <c r="F154" s="25"/>
      <c r="G154" s="35"/>
      <c r="H154" s="7"/>
      <c r="I154" s="21"/>
      <c r="J154" s="21"/>
      <c r="K154" s="21"/>
      <c r="L154" s="21"/>
      <c r="M154" s="21"/>
      <c r="N154" s="133"/>
      <c r="O154" s="133"/>
      <c r="P154" s="133"/>
      <c r="Q154" s="133"/>
      <c r="R154" s="11"/>
      <c r="S154" s="11"/>
      <c r="T154" s="11"/>
      <c r="U154" s="11"/>
      <c r="V154" s="11"/>
    </row>
    <row r="155" spans="1:22" customFormat="1" ht="79.5" customHeight="1">
      <c r="A155" s="8"/>
      <c r="B155" s="8"/>
      <c r="C155" s="23"/>
      <c r="D155" s="190"/>
      <c r="E155" s="190"/>
      <c r="F155" s="24"/>
      <c r="G155" s="36"/>
      <c r="H155" s="19"/>
      <c r="I155" s="22"/>
      <c r="J155" s="22"/>
      <c r="K155" s="22"/>
      <c r="L155" s="22"/>
      <c r="M155" s="22"/>
      <c r="N155" s="134"/>
      <c r="O155" s="134"/>
      <c r="P155" s="134"/>
      <c r="Q155" s="134"/>
      <c r="R155" s="133"/>
      <c r="S155" s="133"/>
      <c r="T155" s="133"/>
      <c r="U155" s="133"/>
      <c r="V155" s="38"/>
    </row>
    <row r="156" spans="1:22" customFormat="1" ht="69" customHeight="1">
      <c r="A156" s="8"/>
      <c r="B156" s="8"/>
      <c r="C156" s="191"/>
      <c r="D156" s="191"/>
      <c r="E156" s="191"/>
      <c r="F156" s="191"/>
      <c r="G156" s="34"/>
      <c r="H156" s="7"/>
      <c r="I156" s="17"/>
      <c r="J156" s="19"/>
      <c r="K156" s="19"/>
      <c r="L156" s="19"/>
      <c r="M156" s="101"/>
      <c r="N156" s="102"/>
      <c r="O156" s="11"/>
      <c r="P156" s="11"/>
      <c r="Q156" s="11"/>
      <c r="R156" s="134"/>
      <c r="S156" s="134"/>
      <c r="T156" s="134"/>
      <c r="U156" s="134"/>
      <c r="V156" s="39"/>
    </row>
    <row r="157" spans="1:22" ht="51.75" customHeight="1">
      <c r="A157" s="8"/>
      <c r="B157" s="8"/>
      <c r="C157" s="189"/>
      <c r="D157" s="189"/>
      <c r="E157" s="189"/>
      <c r="F157" s="7"/>
      <c r="G157" s="7"/>
      <c r="H157" s="20"/>
      <c r="I157" s="7"/>
      <c r="J157" s="7"/>
      <c r="K157" s="7"/>
      <c r="L157" s="7"/>
      <c r="M157" s="7"/>
      <c r="N157" s="7"/>
      <c r="O157" s="7"/>
      <c r="P157" s="7"/>
      <c r="Q157" s="7"/>
      <c r="R157" s="11"/>
      <c r="S157" s="11"/>
      <c r="T157" s="11"/>
      <c r="U157" s="11"/>
      <c r="V157" s="11"/>
    </row>
    <row r="158" spans="1:22" ht="60" customHeight="1">
      <c r="A158" s="8"/>
      <c r="B158" s="8"/>
      <c r="C158" s="26"/>
      <c r="D158" s="216"/>
      <c r="E158" s="216"/>
      <c r="F158" s="216"/>
      <c r="G158" s="37"/>
      <c r="H158" s="19"/>
      <c r="I158" s="19"/>
      <c r="J158" s="19"/>
      <c r="K158" s="19"/>
      <c r="L158" s="19"/>
      <c r="M158" s="10"/>
      <c r="N158" s="7"/>
      <c r="O158" s="11"/>
      <c r="P158" s="11"/>
      <c r="Q158" s="11"/>
      <c r="R158" s="7"/>
      <c r="S158" s="7"/>
      <c r="T158" s="7"/>
      <c r="U158" s="7"/>
      <c r="V158" s="7"/>
    </row>
    <row r="159" spans="1:22" ht="72.75" customHeight="1">
      <c r="A159" s="8"/>
      <c r="B159" s="8"/>
      <c r="C159" s="12"/>
      <c r="D159" s="7"/>
      <c r="E159" s="7"/>
      <c r="F159" s="7"/>
      <c r="G159" s="7"/>
      <c r="H159" s="18"/>
      <c r="I159" s="7"/>
      <c r="J159" s="7"/>
      <c r="K159" s="7"/>
      <c r="L159" s="7"/>
      <c r="M159" s="7"/>
      <c r="N159" s="7"/>
      <c r="O159" s="7"/>
      <c r="P159" s="7"/>
      <c r="Q159" s="7"/>
      <c r="R159" s="11"/>
      <c r="S159" s="11"/>
      <c r="T159" s="11"/>
      <c r="U159" s="11"/>
      <c r="V159" s="11"/>
    </row>
    <row r="160" spans="1:22" ht="19.5">
      <c r="A160" s="7"/>
      <c r="B160" s="7"/>
      <c r="D160" s="9"/>
      <c r="E160" s="9"/>
      <c r="F160" s="9"/>
      <c r="G160" s="9"/>
      <c r="I160" s="20"/>
      <c r="J160" s="20"/>
      <c r="K160" s="20"/>
      <c r="L160" s="20"/>
      <c r="M160" s="14"/>
      <c r="N160" s="14"/>
      <c r="O160" s="15"/>
      <c r="P160" s="15"/>
      <c r="Q160" s="15"/>
      <c r="R160" s="7"/>
      <c r="S160" s="7"/>
      <c r="T160" s="7"/>
      <c r="U160" s="7"/>
      <c r="V160" s="7"/>
    </row>
    <row r="161" spans="1:22" ht="19.5">
      <c r="A161" s="12"/>
      <c r="B161" s="12"/>
      <c r="C161" s="215"/>
      <c r="D161" s="215"/>
      <c r="E161" s="215"/>
      <c r="F161" s="9"/>
      <c r="G161" s="9"/>
      <c r="I161" s="19"/>
      <c r="J161" s="19"/>
      <c r="K161" s="19"/>
      <c r="L161" s="19"/>
      <c r="M161" s="13"/>
      <c r="N161" s="16"/>
      <c r="O161" s="16"/>
      <c r="P161" s="16"/>
      <c r="Q161" s="16"/>
      <c r="R161" s="15"/>
      <c r="S161" s="15"/>
      <c r="T161" s="15"/>
      <c r="U161" s="15"/>
      <c r="V161" s="15"/>
    </row>
    <row r="162" spans="1:22" ht="19.5">
      <c r="A162" s="7"/>
      <c r="B162" s="7"/>
      <c r="C162" s="27"/>
      <c r="D162" s="28"/>
      <c r="E162" s="28"/>
      <c r="F162" s="4"/>
      <c r="G162" s="4"/>
      <c r="I162" s="18"/>
      <c r="J162" s="18"/>
      <c r="K162" s="18"/>
      <c r="L162" s="18"/>
      <c r="M162" s="18"/>
      <c r="N162" s="18"/>
      <c r="O162" s="5"/>
      <c r="P162" s="5"/>
      <c r="Q162" s="5"/>
      <c r="R162" s="16"/>
      <c r="S162" s="16"/>
      <c r="T162" s="16"/>
      <c r="U162" s="16"/>
      <c r="V162" s="16"/>
    </row>
    <row r="163" spans="1:22" ht="18.75">
      <c r="A163" s="12"/>
      <c r="B163" s="12"/>
      <c r="C163" s="29"/>
      <c r="D163" s="30"/>
      <c r="E163" s="31"/>
      <c r="R163" s="5"/>
      <c r="S163" s="5"/>
      <c r="T163" s="5"/>
      <c r="U163" s="5"/>
      <c r="V163" s="5"/>
    </row>
    <row r="164" spans="1:22" ht="18.75">
      <c r="A164" s="12"/>
      <c r="B164" s="12"/>
      <c r="C164" s="29"/>
      <c r="D164" s="31"/>
      <c r="E164" s="30"/>
    </row>
    <row r="165" spans="1:22" ht="18">
      <c r="A165" s="6"/>
      <c r="B165" s="6"/>
      <c r="C165" s="29"/>
      <c r="D165" s="31"/>
      <c r="E165" s="31"/>
    </row>
    <row r="166" spans="1:22" ht="15.75">
      <c r="C166" s="29"/>
      <c r="D166" s="31"/>
      <c r="E166" s="31"/>
    </row>
    <row r="167" spans="1:22" ht="15.75">
      <c r="C167" s="29"/>
      <c r="D167" s="31"/>
      <c r="E167" s="30"/>
    </row>
    <row r="168" spans="1:22" ht="15.75">
      <c r="C168" s="32"/>
      <c r="D168" s="33"/>
      <c r="E168" s="33"/>
    </row>
  </sheetData>
  <autoFilter ref="A2:V152">
    <filterColumn colId="1"/>
    <filterColumn colId="6"/>
    <filterColumn colId="9"/>
    <filterColumn colId="10"/>
    <filterColumn colId="11"/>
    <filterColumn colId="15"/>
    <filterColumn colId="16"/>
    <filterColumn colId="17"/>
    <filterColumn colId="18"/>
    <filterColumn colId="19"/>
    <filterColumn colId="20"/>
    <filterColumn colId="21"/>
  </autoFilter>
  <mergeCells count="57">
    <mergeCell ref="C161:E161"/>
    <mergeCell ref="D158:F158"/>
    <mergeCell ref="C150:D150"/>
    <mergeCell ref="I141:M141"/>
    <mergeCell ref="I147:M147"/>
    <mergeCell ref="I148:M148"/>
    <mergeCell ref="I149:M149"/>
    <mergeCell ref="I150:M150"/>
    <mergeCell ref="I151:M151"/>
    <mergeCell ref="C141:D142"/>
    <mergeCell ref="N145:O145"/>
    <mergeCell ref="P145:Q145"/>
    <mergeCell ref="N147:O147"/>
    <mergeCell ref="P147:Q147"/>
    <mergeCell ref="C144:D145"/>
    <mergeCell ref="E141:E142"/>
    <mergeCell ref="A1:V1"/>
    <mergeCell ref="C157:E157"/>
    <mergeCell ref="D155:E155"/>
    <mergeCell ref="C156:F156"/>
    <mergeCell ref="U143:V143"/>
    <mergeCell ref="U144:V145"/>
    <mergeCell ref="U141:V142"/>
    <mergeCell ref="N149:O149"/>
    <mergeCell ref="N151:Q151"/>
    <mergeCell ref="A86:V86"/>
    <mergeCell ref="C151:D152"/>
    <mergeCell ref="A85:L85"/>
    <mergeCell ref="S85:V85"/>
    <mergeCell ref="S138:V138"/>
    <mergeCell ref="P149:Q149"/>
    <mergeCell ref="A138:L138"/>
    <mergeCell ref="N152:O152"/>
    <mergeCell ref="N141:O141"/>
    <mergeCell ref="U147:V149"/>
    <mergeCell ref="N150:O150"/>
    <mergeCell ref="P150:Q150"/>
    <mergeCell ref="P141:Q141"/>
    <mergeCell ref="N143:O144"/>
    <mergeCell ref="N142:O142"/>
    <mergeCell ref="P142:Q142"/>
    <mergeCell ref="P148:Q148"/>
    <mergeCell ref="N148:O148"/>
    <mergeCell ref="N146:O146"/>
    <mergeCell ref="P146:Q146"/>
    <mergeCell ref="P143:Q144"/>
    <mergeCell ref="I142:M142"/>
    <mergeCell ref="I143:M144"/>
    <mergeCell ref="I145:M145"/>
    <mergeCell ref="I146:M146"/>
    <mergeCell ref="I140:Q140"/>
    <mergeCell ref="G144:H144"/>
    <mergeCell ref="F145:H145"/>
    <mergeCell ref="E140:H140"/>
    <mergeCell ref="G141:H141"/>
    <mergeCell ref="G142:H142"/>
    <mergeCell ref="G143:H143"/>
  </mergeCells>
  <conditionalFormatting sqref="M123:O123">
    <cfRule type="expression" dxfId="3" priority="1">
      <formula>IF($H$5="",1)</formula>
    </cfRule>
    <cfRule type="expression" dxfId="2" priority="2">
      <formula>IF($H$4="",1)</formula>
    </cfRule>
    <cfRule type="expression" dxfId="1" priority="3">
      <formula>IF($H$3="",1)</formula>
    </cfRule>
    <cfRule type="expression" dxfId="0" priority="4">
      <formula>IF($H$2="",1)</formula>
    </cfRule>
  </conditionalFormatting>
  <pageMargins left="0.23622047244094491" right="0.23622047244094491" top="0.74803149606299213" bottom="0.74803149606299213" header="0.31496062992125984" footer="0.31496062992125984"/>
  <pageSetup paperSize="8" scale="42" orientation="landscape" r:id="rId1"/>
  <rowBreaks count="3" manualBreakCount="3">
    <brk id="34" max="21" man="1"/>
    <brk id="74" max="21" man="1"/>
    <brk id="109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8" sqref="J8:K8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Arkusz1</vt:lpstr>
      <vt:lpstr>Arkusz3</vt:lpstr>
      <vt:lpstr>Arkusz1!Obszar_wydruku</vt:lpstr>
      <vt:lpstr>Arkusz1!Tytuły_wydruku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jpikulinska</cp:lastModifiedBy>
  <cp:lastPrinted>2013-08-19T13:27:10Z</cp:lastPrinted>
  <dcterms:created xsi:type="dcterms:W3CDTF">2009-10-21T09:45:58Z</dcterms:created>
  <dcterms:modified xsi:type="dcterms:W3CDTF">2013-08-29T07:05:05Z</dcterms:modified>
</cp:coreProperties>
</file>