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30" yWindow="1845" windowWidth="19200" windowHeight="12015"/>
  </bookViews>
  <sheets>
    <sheet name="Arkusz1" sheetId="1" r:id="rId1"/>
    <sheet name="Arkusz2" sheetId="2" r:id="rId2"/>
  </sheets>
  <definedNames>
    <definedName name="_xlnm._FilterDatabase" localSheetId="0" hidden="1">Arkusz1!$A$3:$O$32</definedName>
    <definedName name="_xlnm.Print_Area" localSheetId="0">Arkusz1!$A$1:$O$91</definedName>
    <definedName name="_xlnm.Print_Titles" localSheetId="0">Arkusz1!$1:$1</definedName>
  </definedNames>
  <calcPr calcId="125725"/>
</workbook>
</file>

<file path=xl/calcChain.xml><?xml version="1.0" encoding="utf-8"?>
<calcChain xmlns="http://schemas.openxmlformats.org/spreadsheetml/2006/main">
  <c r="N87" i="1"/>
  <c r="L89" l="1"/>
  <c r="L86"/>
  <c r="L85"/>
  <c r="L84"/>
  <c r="L83"/>
  <c r="H48" l="1"/>
  <c r="I48"/>
  <c r="J48"/>
  <c r="K48"/>
  <c r="G48"/>
  <c r="H37"/>
  <c r="I37"/>
  <c r="J37"/>
  <c r="K37"/>
  <c r="G37"/>
  <c r="N88"/>
  <c r="L88"/>
  <c r="N90"/>
  <c r="L90" s="1"/>
  <c r="F84"/>
  <c r="F83"/>
  <c r="N82"/>
  <c r="G82"/>
  <c r="G85" s="1"/>
  <c r="F85" s="1"/>
  <c r="K76"/>
  <c r="J76"/>
  <c r="I76"/>
  <c r="H76"/>
  <c r="G76"/>
  <c r="K69"/>
  <c r="J69"/>
  <c r="I69"/>
  <c r="H69"/>
  <c r="G69"/>
  <c r="K60"/>
  <c r="J60"/>
  <c r="I60"/>
  <c r="H60"/>
  <c r="G60"/>
  <c r="K55"/>
  <c r="J55"/>
  <c r="I55"/>
  <c r="H55"/>
  <c r="G55"/>
  <c r="G30" l="1"/>
  <c r="H30"/>
  <c r="I30"/>
  <c r="J30"/>
  <c r="K30"/>
</calcChain>
</file>

<file path=xl/sharedStrings.xml><?xml version="1.0" encoding="utf-8"?>
<sst xmlns="http://schemas.openxmlformats.org/spreadsheetml/2006/main" count="277" uniqueCount="184">
  <si>
    <t xml:space="preserve">Nr rejestracyjny </t>
  </si>
  <si>
    <t>Nr w KSI SIMIK</t>
  </si>
  <si>
    <t>Wnioskodawca / Beneficjent</t>
  </si>
  <si>
    <t>Tytuł wniosku</t>
  </si>
  <si>
    <t>kateg. interw.</t>
  </si>
  <si>
    <t>Całkowita Wartość Projektu w PLN</t>
  </si>
  <si>
    <t>Koszty kwalifikowalne w PLN</t>
  </si>
  <si>
    <t>Wnioskowana kwota z EFRR w PLN</t>
  </si>
  <si>
    <t>Wnioskowana kwota z budżetu państwa (nie zawsze wystąpi) w PLN</t>
  </si>
  <si>
    <t>Kwota wnioskowana z EFRR + budżetu państwa w PLN</t>
  </si>
  <si>
    <t>Maksymalna liczba punktów możliwa do zdobycia w konkursie</t>
  </si>
  <si>
    <t>Liczba punktów uzyskana przez projekt</t>
  </si>
  <si>
    <t>Procent maksymalnej liczby punktów możliwych do
zdobycia</t>
  </si>
  <si>
    <t>Lp.</t>
  </si>
  <si>
    <t>EURO</t>
  </si>
  <si>
    <t>PLN</t>
  </si>
  <si>
    <t>Pozostała alokacja środków EFRR przeznaczona na konkurs</t>
  </si>
  <si>
    <t xml:space="preserve"> Alokacja na Działanie EFRR</t>
  </si>
  <si>
    <t xml:space="preserve">Procent dofinansowania </t>
  </si>
  <si>
    <t>Miasto st. Warszawa</t>
  </si>
  <si>
    <t>Powiat Wołomiński</t>
  </si>
  <si>
    <t>Miasto Ząbki</t>
  </si>
  <si>
    <t>Wartość umożliwiająca dalszą kontraktację na podstawie comiesięcznych danych MF</t>
  </si>
  <si>
    <t>MJWPU.420-28/13</t>
  </si>
  <si>
    <t>MJWPU.420-29/13</t>
  </si>
  <si>
    <t>MJWPU.420-30/13</t>
  </si>
  <si>
    <t>MJWPU.420-31/13</t>
  </si>
  <si>
    <t>MJWPU.420-34/13</t>
  </si>
  <si>
    <t>MJWPU.420-33/13</t>
  </si>
  <si>
    <t>MJWPU.420-37/13</t>
  </si>
  <si>
    <t>MJWPU.420-38/13</t>
  </si>
  <si>
    <t>MJWPU.420-40/13</t>
  </si>
  <si>
    <t>MJWPU.420-42/13</t>
  </si>
  <si>
    <t>MJWPU.420-43/13</t>
  </si>
  <si>
    <t>MJWPU.420-39/13</t>
  </si>
  <si>
    <t>MJWPU.420-47/13</t>
  </si>
  <si>
    <t>MJWPU.420-45/13</t>
  </si>
  <si>
    <t>MJWPU.420-46/13</t>
  </si>
  <si>
    <t>MJWPU.420-52/13</t>
  </si>
  <si>
    <t>MJWPU.420-55/13</t>
  </si>
  <si>
    <t>MJWPU.420-58/13</t>
  </si>
  <si>
    <t>MJWPU.420-60/13</t>
  </si>
  <si>
    <t>MJWPU.420-61/13</t>
  </si>
  <si>
    <t>MJWPU.420-70/13</t>
  </si>
  <si>
    <t>MJWPU.420-71/13</t>
  </si>
  <si>
    <t>MJWPU.420-72/13</t>
  </si>
  <si>
    <t>MJWPU.420-73/13</t>
  </si>
  <si>
    <t>MJWPU.420-75/13</t>
  </si>
  <si>
    <t>MJWPU.420-80/13</t>
  </si>
  <si>
    <t>Gmina Bielany</t>
  </si>
  <si>
    <t>„Turystyka szansą społeczno- gospodarczego rozwoju Gminy Bielany”</t>
  </si>
  <si>
    <t>Miasto Sokołów Podlaski</t>
  </si>
  <si>
    <t>Bulwar nad rzeką Cetynią.</t>
  </si>
  <si>
    <t>Parafia Rzymsko-Katolicka pw. Przemienienia Pańskiego w Radzyminie</t>
  </si>
  <si>
    <t>„ Cmentarz Poległych 1920 r. w Radzyminie”</t>
  </si>
  <si>
    <t>Miasto i Gmina Łosice</t>
  </si>
  <si>
    <t>Zagospodarowanie otoczenia ZALEWU ŁOSICKIEGO, jako miejsca rekreacji i pobytu turystów odwiedzających Subregion Nadbużański - 2014</t>
  </si>
  <si>
    <t>Gmina-Miasto Płock</t>
  </si>
  <si>
    <t>Zwiększenie atrakcyjności turystycznej ZOO w Płocku poprzez budowę wybiegu dla panter śnieżnych i tygrysów syberyjskich</t>
  </si>
  <si>
    <t>Fundacja Szerokie Wody</t>
  </si>
  <si>
    <t>Odkryj rzekę Wisłę</t>
  </si>
  <si>
    <t>Muzeum Kolejnictwa w Warszawie</t>
  </si>
  <si>
    <t>Lokalna Organizacja Turystyczna Północnego Mazowsza</t>
  </si>
  <si>
    <t>Promocja i rozbudowa produktu turystycznego ”Panorama Północnego Mazowsza” poprzez uruchomienie odcinka szlaku kolejki wąskotorowej, remont zabytkowego dworku i budowę ekspozycji frontu wschodniego I wojny światowej w Chojnowie.</t>
  </si>
  <si>
    <t>Gmina Sterdyń</t>
  </si>
  <si>
    <t>Zwiększenie atrakcyjności turystycznej Gminy Sterdyń</t>
  </si>
  <si>
    <t>Mazowiecka Regionalna Organizacja Turystyczna</t>
  </si>
  <si>
    <t>Moda na Mazowsze jako kompleksowa i innowacyjna oferta turystyczna regionu</t>
  </si>
  <si>
    <t>Gmina Zielonka</t>
  </si>
  <si>
    <t>Rowerem przez Zielonkę – rozwój i promocja gminnej oferty turystycznej</t>
  </si>
  <si>
    <t>Powiat Wołomiński - wyprawa z naturą i kulturą.</t>
  </si>
  <si>
    <t>Gmina Jedlnia-Letnisko</t>
  </si>
  <si>
    <t>Rozszerzenie bazy turystyczno-sportowo-rekreacyjnej w Jedlni-Letnisko</t>
  </si>
  <si>
    <t>Gmina i Miasto Wyszogród</t>
  </si>
  <si>
    <t>Zwiększenie atrakcyjności turystycznej gminy i miasta Wyszogród</t>
  </si>
  <si>
    <t>Parafia Rzymsko - Katolicka Podwyższenia Krzyża Świętego w Zwoleniu</t>
  </si>
  <si>
    <t>Szlak Rodu Kochanowskich</t>
  </si>
  <si>
    <t>Gmina Olszewo-Borki</t>
  </si>
  <si>
    <t>Turysto weekendowy Przystań w gminie Olszewo-Borki</t>
  </si>
  <si>
    <t>Gmina Pomiechówek</t>
  </si>
  <si>
    <t>Aktywnie nad Wkrą - rozwój turystyki w gminie Pomiechówek</t>
  </si>
  <si>
    <t>Zwiększenie walorów turystycznych Miasta Ząbki przez budowę toru rolkowego</t>
  </si>
  <si>
    <t>Gmina Mszczonów</t>
  </si>
  <si>
    <t>Rozbudowa produktu turystycznego pod nazwą "Weekend z Termami Mszczonów"</t>
  </si>
  <si>
    <t>Gmina Miejska Legionowo</t>
  </si>
  <si>
    <t>Poprawa oferty turystycznej miasta Legionowo poprzez rozbudowę systemu ścieżek rowerowych</t>
  </si>
  <si>
    <t>Europejskie Centrum Artystyczne im. Fryderyka Chopina w Sannikach</t>
  </si>
  <si>
    <t>Gmina Wyszków</t>
  </si>
  <si>
    <t>Przygotowanie kompleksowej oferty turystycznej na terenie gminy Wyszków</t>
  </si>
  <si>
    <t>GMINA MIASTO PŁOŃSK</t>
  </si>
  <si>
    <t>Zwiększenie atrakcyjności turystycznej Płońska</t>
  </si>
  <si>
    <t>Parafia Rzymsko-Katolicka Pod Wezwaniem Świętego Feliksa De Valois</t>
  </si>
  <si>
    <t>Rozwój kompleksowej oferty turystyki sakralnej Guzów-Kurdwanów</t>
  </si>
  <si>
    <t>Gmina Cegłów</t>
  </si>
  <si>
    <t>Wioska kulinarna w Podcierniu - utworzenie kompleksowej oferty turystycznej Gminy Cegłów</t>
  </si>
  <si>
    <t>Ścieżki edukacyjne, rekreacyjne i kulturowe na obszarze m.st. Warszawy i Natura 2000</t>
  </si>
  <si>
    <t xml:space="preserve">Alokacja EFRR na konkurs RPOWM/6.2/2/2013 </t>
  </si>
  <si>
    <t>Zapotrzebowanie na projekty z konkursu 6.2/1/2009  na etapie wdrażania (oczekujące na podpisanie umowy)</t>
  </si>
  <si>
    <t>Zapotrzebowanie na projekty z konkursu 6.2/1/2009  na etapie wdrażania (podpisane umowy)</t>
  </si>
  <si>
    <t>Zapotrzebowanie na projekty kluczowe z Działania 6.2 (oczekujące na podpisanie umowy)</t>
  </si>
  <si>
    <t>Zapotrzebowanie na projekty kluczowe z Działania 6.2 (podpisane umowy)</t>
  </si>
  <si>
    <t>Linia oznacza dofinansowane projekty</t>
  </si>
  <si>
    <t xml:space="preserve">Zapotrzebowanie na projekty z konkursu 6.2/1/2013  </t>
  </si>
  <si>
    <t>Zapotrzebowanie na projekty z konkursu 6.2/2/2013</t>
  </si>
  <si>
    <t>Wartość umożliwiająca dalszą kontraktację na podstawie comiesięcznych danych MF po zabezpieczeniu środków na projekty oczekujące na podpisanie umowy i na oba konkursy z 2013 r.</t>
  </si>
  <si>
    <t>Etap I - od 27 marca 2013 r. do 25 kwietnia 2013 r.</t>
  </si>
  <si>
    <t>„Zwiększenie atrakcyjności turystycznej regionu Mazowsza poprzez stworzenie kompleksowej i komplementarnej oferty turystycznej Zespołu Pałacowo – Parkowego im. Fryderyka Chopina w Sannikach"</t>
  </si>
  <si>
    <t>Modernizacja i adaptacja budynku po dawnym przedszkolu na cele statutowe Muzeum Kolejnictwa w Warszawie - Muzeum Kolei Wąskotorowej w Sochaczewie</t>
  </si>
  <si>
    <t xml:space="preserve">Kurs Euro </t>
  </si>
  <si>
    <t>Kurs Euro</t>
  </si>
  <si>
    <t>Etap II - od 26 kwietnia 2013 r. do 9 maja 2013 r.</t>
  </si>
  <si>
    <t>MJWPU.420-104/13</t>
  </si>
  <si>
    <t>GMINA IŁŻA</t>
  </si>
  <si>
    <t>ROZWÓJ PRODUKTÓW TURYSTYKI AKTYWNEJ W GMINIE IŁŻA</t>
  </si>
  <si>
    <t>MJWPU.420-95/13</t>
  </si>
  <si>
    <t>Powiat Zwolenski</t>
  </si>
  <si>
    <t>Sycyna - wokół gniazda ojczystego Jana Kochanowskiego</t>
  </si>
  <si>
    <t>MJWPU.420-78/13</t>
  </si>
  <si>
    <t>Gmina Krasnosielc</t>
  </si>
  <si>
    <t>„Zwiększenie atrakcyjności i konkurencyjności Gminy Krasnosielc poprzez poszerzenie oferty
turystycznej.”</t>
  </si>
  <si>
    <t>MJWPU.420-85/13</t>
  </si>
  <si>
    <t>Gmina Grodzisk Mazowiecki</t>
  </si>
  <si>
    <t>Rozbudowa bazy turystycznej w gminie Grodzisk Mazowiecki</t>
  </si>
  <si>
    <t>MJWPU.420-86/13</t>
  </si>
  <si>
    <t>Gmina Andrzejewo</t>
  </si>
  <si>
    <t>Zwiększenie atrakcyjności turystycznej gminy Andrzejewo poprzez zagospodarowanie skweru nad rzeką Mały Brok</t>
  </si>
  <si>
    <t>MJWPU.420-83/13</t>
  </si>
  <si>
    <t>Miasto Sulejówek</t>
  </si>
  <si>
    <t>Zielony szlak turystyczny w Sulejówku</t>
  </si>
  <si>
    <t>MJWPU.420-109/13</t>
  </si>
  <si>
    <t>Fundacja Strzelecka 8</t>
  </si>
  <si>
    <t>Stworzenie Muzeum Żołnierzy Wyklętych przy ul.Strzeleckiej 8 w Warszawie</t>
  </si>
  <si>
    <t>MJWPU.420-88/13</t>
  </si>
  <si>
    <t>Przasnyskie Stowarzyszenie Historii Ożywionej</t>
  </si>
  <si>
    <t>Oznakowanie, rozbudowa i promocja "Szlaku Frontu Wschodniego I Wojny Światowej"</t>
  </si>
  <si>
    <t>MJWPU.420-90/13</t>
  </si>
  <si>
    <t>Park Kulturowy - Ossów - Wrota Bitwy Warszawskiej 1920 r.</t>
  </si>
  <si>
    <t>Modernizacja pawilonu ekspozycyjnego z punktem informacji turystycznej z zastosowaniem innowacyjnych i multimedialnych rozwiązań technologicznych na terenie Parku Kulturowego - Ossów Wrota Bitwy Warszawskiej</t>
  </si>
  <si>
    <t>Etap III - od 10 maja 2013 r. do 23 maja 2013 r.</t>
  </si>
  <si>
    <t>MJWPU.420-113/13</t>
  </si>
  <si>
    <t>Gmina Miasto Żyrardów</t>
  </si>
  <si>
    <t>INDUSTRIALNE MAZOWSZE, żyrardowskie cuda techniki-ekspozycja maszyn włókienniczych</t>
  </si>
  <si>
    <t>MJWPU.420-118/13</t>
  </si>
  <si>
    <t>Gmina Magnuszew</t>
  </si>
  <si>
    <t>Budowa Centrum Kultury i Tradycji Historycznej w ramach Skansenu Militarnego I Armii Wojska Polskiego w miejscowości Mniszew na terenie Gminy Magnuszew</t>
  </si>
  <si>
    <t>MJWPU.420-112/13</t>
  </si>
  <si>
    <t>Miasto i Gmina Serock</t>
  </si>
  <si>
    <t>Nowe produkty turystyczne Gminy Serock jako efekt modernizacji i rozbudowy infrastruktury turystycznej</t>
  </si>
  <si>
    <t>Etap IV - od 24 maja 2013 r. do 6 czerwca 2013 r.</t>
  </si>
  <si>
    <t>MJWPU.420-144/13</t>
  </si>
  <si>
    <t>Miasto Siedlce</t>
  </si>
  <si>
    <t>Regionalny projekt turystyczny Doliny Bugu</t>
  </si>
  <si>
    <t>Etap V - od 7 czerwca 2013 r. do 20 czerwca 2013 r.</t>
  </si>
  <si>
    <t>MJWPU.420-192/13</t>
  </si>
  <si>
    <t>Gmina Ożarów Mazowiecki</t>
  </si>
  <si>
    <t>Poprawa atrakcyjności turystycznej gminy Ożarów Mazowiecki</t>
  </si>
  <si>
    <t>MJWPU.420-193/13</t>
  </si>
  <si>
    <t>Miasto Węgrów</t>
  </si>
  <si>
    <t>Poprawa wykorzystania walorów naturalnych i kulturowych Węgrowa dla rozwoju turystyki i rekreacji</t>
  </si>
  <si>
    <t>MJWPU.420-190/13</t>
  </si>
  <si>
    <t>Państwowe Muzeum Etnograficzne w Warszawie</t>
  </si>
  <si>
    <t>„Wzmocnienie walorów turystycznych i kultury Mazowsza poprzez realizację wystawy stałej Czas Świętowania w Państwowym Muzeum Etnograficznym w Warszawie”</t>
  </si>
  <si>
    <t>MJWPU.420-201/13</t>
  </si>
  <si>
    <t>Miasto Nowy Dwór Mazowiecki</t>
  </si>
  <si>
    <t>"Twierdza Modlin - ponadregionalny produkt turystyki weekendowej"</t>
  </si>
  <si>
    <t>MJWPU.420-195/13</t>
  </si>
  <si>
    <t>Parafia Rzymskokatolicka św. Zygmunta</t>
  </si>
  <si>
    <t>Szlak św. Zygmunta - etap I</t>
  </si>
  <si>
    <t>Etap VI - od 21 czerwca 2013 r. do 4 lipca 2013 r.</t>
  </si>
  <si>
    <t>MJWPU.420-216/13</t>
  </si>
  <si>
    <t>MIASTO I GMINA LIPSKO</t>
  </si>
  <si>
    <t>LIPSKO PARK - ROZWÓJ AKTYWNEJ TURYSTYKI HISTORYCZNEJ</t>
  </si>
  <si>
    <t>MJWPU.420-207/13</t>
  </si>
  <si>
    <t>Polskie Towarzystwo Turystyczno-Krajoznawcze</t>
  </si>
  <si>
    <t>Rozwój produktu regionalnego turystyki aktywnej „Szlaki Mazowsza” - dzięki rozbudowie i promocji zintegrowanej sieci całorocznych szlaków turystycznych</t>
  </si>
  <si>
    <t>MJWPU.420-208/13</t>
  </si>
  <si>
    <t>Lokalna Organizacja Turystyczna "Skarbiec Mazowiecki"</t>
  </si>
  <si>
    <t>Skarbiec Mazowiecki 2 - szlaki turystyczne obiektów sakralnych w Warszawie i na Mazowszu - rozwój i komercjalizacja produktu.</t>
  </si>
  <si>
    <t>Analiza wykorzystania alokacji EFRR w ramach Działania 6.2 „Turystyka”  
(kurs Euro 4,2825 PLN/EURO)</t>
  </si>
  <si>
    <t>Wartość dofinansowania projektów z etapu I</t>
  </si>
  <si>
    <t>Wartość dofinansowania projektów z etapu II</t>
  </si>
  <si>
    <t>Analiza wykorzystania alokacji EFRR w ramach konkursu  RPOWM/6.2/2/2013 Priorytet VI „Wykorzystanie walorów naturalnych i kulturowych dla rozwoju turystyki i rekreacji” dla Działania 6.2 „Turystyka” 
(kurs Euro 4,2825 PLN/EURO)</t>
  </si>
  <si>
    <t>Lista rezerwowa</t>
  </si>
  <si>
    <t>Załącznik do uchwały Nr                     dla Zarządu Województwa Mazowieckiego z dnia                           w sprawie wyniku oceny wykonalności, merytorycznej (horyzontalnej i szczegółowej) oraz strategicznej projektów złożonych w ramach konkursu otwartego bez preselekcji RPOWM/6.2/2/2013 Priorytet VI „Wykorzystanie walorów naturalnych i kulturowych dla rozwoju turystyki i rekreacji” dla Działania 6.2 „Turystyka” Regionalnego Programu Operacyjnego Województwa Mazowieckiego 2007-2013.</t>
  </si>
</sst>
</file>

<file path=xl/styles.xml><?xml version="1.0" encoding="utf-8"?>
<styleSheet xmlns="http://schemas.openxmlformats.org/spreadsheetml/2006/main">
  <numFmts count="2">
    <numFmt numFmtId="164" formatCode="&quot;RPMA.02.02.00-14-&quot;0&quot;/12&quot;"/>
    <numFmt numFmtId="165" formatCode="&quot;RPMA.06.02.00-14-&quot;000&quot;/13&quot;"/>
  </numFmts>
  <fonts count="12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rgb="FFFF0000"/>
      </top>
      <bottom/>
      <diagonal/>
    </border>
  </borders>
  <cellStyleXfs count="26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3" fillId="0" borderId="0"/>
    <xf numFmtId="9" fontId="4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/>
    <xf numFmtId="4" fontId="5" fillId="0" borderId="0" xfId="0" applyNumberFormat="1" applyFont="1"/>
    <xf numFmtId="4" fontId="5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10" fontId="5" fillId="0" borderId="2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10" fontId="8" fillId="2" borderId="1" xfId="25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/>
    </xf>
    <xf numFmtId="10" fontId="5" fillId="0" borderId="7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/>
    </xf>
    <xf numFmtId="0" fontId="5" fillId="0" borderId="0" xfId="0" applyFont="1" applyFill="1" applyBorder="1"/>
    <xf numFmtId="0" fontId="5" fillId="0" borderId="0" xfId="0" applyFont="1" applyBorder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2" fontId="5" fillId="0" borderId="0" xfId="0" applyNumberFormat="1" applyFont="1"/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/>
    <xf numFmtId="0" fontId="10" fillId="0" borderId="0" xfId="0" applyFont="1"/>
    <xf numFmtId="0" fontId="5" fillId="0" borderId="0" xfId="0" applyFont="1" applyFill="1" applyBorder="1" applyAlignment="1">
      <alignment horizontal="left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164" fontId="5" fillId="0" borderId="0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Border="1" applyAlignment="1" applyProtection="1">
      <alignment horizontal="center" vertical="center"/>
    </xf>
    <xf numFmtId="165" fontId="5" fillId="0" borderId="2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165" fontId="5" fillId="0" borderId="7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Alignment="1">
      <alignment horizontal="center" vertical="center"/>
    </xf>
    <xf numFmtId="10" fontId="5" fillId="0" borderId="10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10" fontId="5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65" fontId="5" fillId="0" borderId="11" xfId="0" applyNumberFormat="1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10" fontId="5" fillId="0" borderId="11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165" fontId="5" fillId="0" borderId="0" xfId="0" applyNumberFormat="1" applyFont="1" applyFill="1" applyBorder="1" applyAlignment="1" applyProtection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4" fontId="5" fillId="0" borderId="3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4" fontId="5" fillId="0" borderId="3" xfId="0" applyNumberFormat="1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</cellXfs>
  <cellStyles count="26">
    <cellStyle name="Normalny" xfId="0" builtinId="0"/>
    <cellStyle name="Normalny 10" xfId="1"/>
    <cellStyle name="Normalny 10 2" xfId="2"/>
    <cellStyle name="Normalny 11" xfId="3"/>
    <cellStyle name="Normalny 13" xfId="4"/>
    <cellStyle name="Normalny 14" xfId="5"/>
    <cellStyle name="Normalny 15" xfId="6"/>
    <cellStyle name="Normalny 16" xfId="7"/>
    <cellStyle name="Normalny 17" xfId="8"/>
    <cellStyle name="Normalny 18" xfId="9"/>
    <cellStyle name="Normalny 19" xfId="10"/>
    <cellStyle name="Normalny 2" xfId="11"/>
    <cellStyle name="Normalny 20" xfId="12"/>
    <cellStyle name="Normalny 21" xfId="13"/>
    <cellStyle name="Normalny 22" xfId="14"/>
    <cellStyle name="Normalny 24" xfId="15"/>
    <cellStyle name="Normalny 25" xfId="16"/>
    <cellStyle name="Normalny 3" xfId="17"/>
    <cellStyle name="Normalny 4" xfId="18"/>
    <cellStyle name="Normalny 5" xfId="24"/>
    <cellStyle name="Normalny 6" xfId="19"/>
    <cellStyle name="Normalny 7" xfId="20"/>
    <cellStyle name="Normalny 8" xfId="21"/>
    <cellStyle name="Normalny 9" xfId="22"/>
    <cellStyle name="Procentowy" xfId="25" builtinId="5"/>
    <cellStyle name="Procentowy 2" xfId="23"/>
  </cellStyles>
  <dxfs count="0"/>
  <tableStyles count="0" defaultTableStyle="TableStyleMedium9" defaultPivotStyle="PivotStyleLight16"/>
  <colors>
    <mruColors>
      <color rgb="FFFF99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91"/>
  <sheetViews>
    <sheetView tabSelected="1" view="pageBreakPreview" zoomScale="70" zoomScaleNormal="100" zoomScaleSheetLayoutView="70" workbookViewId="0">
      <selection activeCell="H69" sqref="H69"/>
    </sheetView>
  </sheetViews>
  <sheetFormatPr defaultRowHeight="14.25"/>
  <cols>
    <col min="1" max="1" width="4.625" customWidth="1"/>
    <col min="2" max="2" width="18.375" customWidth="1"/>
    <col min="3" max="3" width="21.125" style="1" customWidth="1"/>
    <col min="4" max="4" width="38.625" customWidth="1"/>
    <col min="5" max="5" width="48.25" customWidth="1"/>
    <col min="6" max="6" width="14.5" customWidth="1"/>
    <col min="7" max="11" width="15.625" customWidth="1"/>
    <col min="12" max="15" width="13.375" customWidth="1"/>
  </cols>
  <sheetData>
    <row r="1" spans="1:15" ht="39" customHeight="1">
      <c r="A1" s="110" t="s">
        <v>183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2"/>
    </row>
    <row r="2" spans="1:15" s="1" customFormat="1" ht="25.5" customHeight="1">
      <c r="A2" s="98" t="s">
        <v>105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100"/>
    </row>
    <row r="3" spans="1:15" ht="60">
      <c r="A3" s="17" t="s">
        <v>13</v>
      </c>
      <c r="B3" s="18" t="s">
        <v>0</v>
      </c>
      <c r="C3" s="18" t="s">
        <v>1</v>
      </c>
      <c r="D3" s="18" t="s">
        <v>2</v>
      </c>
      <c r="E3" s="18" t="s">
        <v>3</v>
      </c>
      <c r="F3" s="18" t="s">
        <v>4</v>
      </c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18</v>
      </c>
      <c r="M3" s="19" t="s">
        <v>10</v>
      </c>
      <c r="N3" s="19" t="s">
        <v>11</v>
      </c>
      <c r="O3" s="20" t="s">
        <v>12</v>
      </c>
    </row>
    <row r="4" spans="1:15" ht="36" customHeight="1">
      <c r="A4" s="2">
        <v>1</v>
      </c>
      <c r="B4" s="36" t="s">
        <v>48</v>
      </c>
      <c r="C4" s="58">
        <v>40</v>
      </c>
      <c r="D4" s="29" t="s">
        <v>19</v>
      </c>
      <c r="E4" s="29" t="s">
        <v>95</v>
      </c>
      <c r="F4" s="2">
        <v>57</v>
      </c>
      <c r="G4" s="6">
        <v>1480000</v>
      </c>
      <c r="H4" s="13">
        <v>1000000</v>
      </c>
      <c r="I4" s="6">
        <v>500000</v>
      </c>
      <c r="J4" s="6">
        <v>0</v>
      </c>
      <c r="K4" s="6">
        <v>500000</v>
      </c>
      <c r="L4" s="7">
        <v>0.5</v>
      </c>
      <c r="M4" s="8">
        <v>115</v>
      </c>
      <c r="N4" s="9">
        <v>111</v>
      </c>
      <c r="O4" s="7">
        <v>0.9652173913043478</v>
      </c>
    </row>
    <row r="5" spans="1:15" s="1" customFormat="1" ht="58.5" customHeight="1">
      <c r="A5" s="39">
        <v>2</v>
      </c>
      <c r="B5" s="39" t="s">
        <v>30</v>
      </c>
      <c r="C5" s="59">
        <v>12</v>
      </c>
      <c r="D5" s="29" t="s">
        <v>62</v>
      </c>
      <c r="E5" s="15" t="s">
        <v>63</v>
      </c>
      <c r="F5" s="39">
        <v>57</v>
      </c>
      <c r="G5" s="38">
        <v>672810</v>
      </c>
      <c r="H5" s="38">
        <v>666660</v>
      </c>
      <c r="I5" s="38">
        <v>499995</v>
      </c>
      <c r="J5" s="38">
        <v>0</v>
      </c>
      <c r="K5" s="38">
        <v>499995</v>
      </c>
      <c r="L5" s="7">
        <v>0.75</v>
      </c>
      <c r="M5" s="8">
        <v>115</v>
      </c>
      <c r="N5" s="9">
        <v>107</v>
      </c>
      <c r="O5" s="7">
        <v>0.93043478260869561</v>
      </c>
    </row>
    <row r="6" spans="1:15" s="1" customFormat="1" ht="44.25" customHeight="1">
      <c r="A6" s="39">
        <v>3</v>
      </c>
      <c r="B6" s="39" t="s">
        <v>27</v>
      </c>
      <c r="C6" s="59">
        <v>3</v>
      </c>
      <c r="D6" s="29" t="s">
        <v>57</v>
      </c>
      <c r="E6" s="15" t="s">
        <v>58</v>
      </c>
      <c r="F6" s="39">
        <v>56</v>
      </c>
      <c r="G6" s="38">
        <v>580000</v>
      </c>
      <c r="H6" s="38">
        <v>580000</v>
      </c>
      <c r="I6" s="38">
        <v>435000</v>
      </c>
      <c r="J6" s="38">
        <v>0</v>
      </c>
      <c r="K6" s="38">
        <v>435000</v>
      </c>
      <c r="L6" s="7">
        <v>0.75</v>
      </c>
      <c r="M6" s="8">
        <v>115</v>
      </c>
      <c r="N6" s="9">
        <v>106.5</v>
      </c>
      <c r="O6" s="7">
        <v>0.92608695652173911</v>
      </c>
    </row>
    <row r="7" spans="1:15" s="1" customFormat="1" ht="36" customHeight="1">
      <c r="A7" s="39">
        <v>4</v>
      </c>
      <c r="B7" s="39" t="s">
        <v>32</v>
      </c>
      <c r="C7" s="59">
        <v>10</v>
      </c>
      <c r="D7" s="29" t="s">
        <v>66</v>
      </c>
      <c r="E7" s="15" t="s">
        <v>67</v>
      </c>
      <c r="F7" s="39">
        <v>57</v>
      </c>
      <c r="G7" s="38">
        <v>219918</v>
      </c>
      <c r="H7" s="38">
        <v>178795.12</v>
      </c>
      <c r="I7" s="38">
        <v>113981.89</v>
      </c>
      <c r="J7" s="38">
        <v>20114.45</v>
      </c>
      <c r="K7" s="38">
        <v>134096.34</v>
      </c>
      <c r="L7" s="7">
        <v>0.75</v>
      </c>
      <c r="M7" s="8">
        <v>115</v>
      </c>
      <c r="N7" s="9">
        <v>106.5</v>
      </c>
      <c r="O7" s="7">
        <v>0.92608695652173911</v>
      </c>
    </row>
    <row r="8" spans="1:15" s="1" customFormat="1" ht="44.25" customHeight="1">
      <c r="A8" s="39">
        <v>5</v>
      </c>
      <c r="B8" s="36" t="s">
        <v>42</v>
      </c>
      <c r="C8" s="58">
        <v>25</v>
      </c>
      <c r="D8" s="29" t="s">
        <v>84</v>
      </c>
      <c r="E8" s="29" t="s">
        <v>85</v>
      </c>
      <c r="F8" s="39">
        <v>24</v>
      </c>
      <c r="G8" s="38">
        <v>2142720.87</v>
      </c>
      <c r="H8" s="38">
        <v>2142720.87</v>
      </c>
      <c r="I8" s="38">
        <v>499896.78</v>
      </c>
      <c r="J8" s="38">
        <v>0</v>
      </c>
      <c r="K8" s="38">
        <v>499896.78</v>
      </c>
      <c r="L8" s="7">
        <v>0.23330000048023053</v>
      </c>
      <c r="M8" s="8">
        <v>115</v>
      </c>
      <c r="N8" s="9">
        <v>104.5</v>
      </c>
      <c r="O8" s="7">
        <v>0.90869565217391302</v>
      </c>
    </row>
    <row r="9" spans="1:15" s="1" customFormat="1" ht="35.25" customHeight="1">
      <c r="A9" s="39">
        <v>6</v>
      </c>
      <c r="B9" s="36" t="s">
        <v>45</v>
      </c>
      <c r="C9" s="58">
        <v>35</v>
      </c>
      <c r="D9" s="29" t="s">
        <v>89</v>
      </c>
      <c r="E9" s="29" t="s">
        <v>90</v>
      </c>
      <c r="F9" s="39">
        <v>24</v>
      </c>
      <c r="G9" s="38">
        <v>1012908.63</v>
      </c>
      <c r="H9" s="38">
        <v>1012908.63</v>
      </c>
      <c r="I9" s="38">
        <v>499971.7</v>
      </c>
      <c r="J9" s="38">
        <v>0</v>
      </c>
      <c r="K9" s="38">
        <v>499971.7</v>
      </c>
      <c r="L9" s="7">
        <v>0.49360000022904338</v>
      </c>
      <c r="M9" s="8">
        <v>115</v>
      </c>
      <c r="N9" s="9">
        <v>101</v>
      </c>
      <c r="O9" s="7">
        <v>0.87826086956521743</v>
      </c>
    </row>
    <row r="10" spans="1:15" s="1" customFormat="1" ht="40.5" customHeight="1">
      <c r="A10" s="39">
        <v>7</v>
      </c>
      <c r="B10" s="39" t="s">
        <v>41</v>
      </c>
      <c r="C10" s="59">
        <v>24</v>
      </c>
      <c r="D10" s="29" t="s">
        <v>82</v>
      </c>
      <c r="E10" s="15" t="s">
        <v>83</v>
      </c>
      <c r="F10" s="39">
        <v>57</v>
      </c>
      <c r="G10" s="38">
        <v>584999.98</v>
      </c>
      <c r="H10" s="38">
        <v>583999.98</v>
      </c>
      <c r="I10" s="38">
        <v>421939.98</v>
      </c>
      <c r="J10" s="38">
        <v>74460</v>
      </c>
      <c r="K10" s="38">
        <v>496399.98</v>
      </c>
      <c r="L10" s="7">
        <v>0.84999999486301347</v>
      </c>
      <c r="M10" s="8">
        <v>115</v>
      </c>
      <c r="N10" s="9">
        <v>99</v>
      </c>
      <c r="O10" s="7">
        <v>0.86086956521739133</v>
      </c>
    </row>
    <row r="11" spans="1:15" s="1" customFormat="1" ht="35.25" customHeight="1">
      <c r="A11" s="39">
        <v>8</v>
      </c>
      <c r="B11" s="39" t="s">
        <v>39</v>
      </c>
      <c r="C11" s="59">
        <v>22</v>
      </c>
      <c r="D11" s="29" t="s">
        <v>79</v>
      </c>
      <c r="E11" s="15" t="s">
        <v>80</v>
      </c>
      <c r="F11" s="39">
        <v>57</v>
      </c>
      <c r="G11" s="38">
        <v>5927776.3200000003</v>
      </c>
      <c r="H11" s="38">
        <v>666500</v>
      </c>
      <c r="I11" s="38">
        <v>499875</v>
      </c>
      <c r="J11" s="38">
        <v>0</v>
      </c>
      <c r="K11" s="38">
        <v>499875</v>
      </c>
      <c r="L11" s="7">
        <v>0.75</v>
      </c>
      <c r="M11" s="8">
        <v>115</v>
      </c>
      <c r="N11" s="9">
        <v>98.5</v>
      </c>
      <c r="O11" s="7">
        <v>0.85652173913043483</v>
      </c>
    </row>
    <row r="12" spans="1:15" s="1" customFormat="1" ht="38.25" customHeight="1">
      <c r="A12" s="39">
        <v>9</v>
      </c>
      <c r="B12" s="39" t="s">
        <v>36</v>
      </c>
      <c r="C12" s="59">
        <v>17</v>
      </c>
      <c r="D12" s="29" t="s">
        <v>73</v>
      </c>
      <c r="E12" s="15" t="s">
        <v>74</v>
      </c>
      <c r="F12" s="39">
        <v>57</v>
      </c>
      <c r="G12" s="38">
        <v>666660</v>
      </c>
      <c r="H12" s="38">
        <v>542000</v>
      </c>
      <c r="I12" s="38">
        <v>460700</v>
      </c>
      <c r="J12" s="38">
        <v>0</v>
      </c>
      <c r="K12" s="38">
        <v>460700</v>
      </c>
      <c r="L12" s="7">
        <v>0.85</v>
      </c>
      <c r="M12" s="8">
        <v>115</v>
      </c>
      <c r="N12" s="9">
        <v>98</v>
      </c>
      <c r="O12" s="7">
        <v>0.85217391304347823</v>
      </c>
    </row>
    <row r="13" spans="1:15" s="1" customFormat="1" ht="63.75" customHeight="1">
      <c r="A13" s="39">
        <v>10</v>
      </c>
      <c r="B13" s="36" t="s">
        <v>43</v>
      </c>
      <c r="C13" s="58">
        <v>37</v>
      </c>
      <c r="D13" s="29" t="s">
        <v>86</v>
      </c>
      <c r="E13" s="29" t="s">
        <v>106</v>
      </c>
      <c r="F13" s="39">
        <v>57</v>
      </c>
      <c r="G13" s="38">
        <v>622594.28</v>
      </c>
      <c r="H13" s="38">
        <v>617594.28</v>
      </c>
      <c r="I13" s="38">
        <v>463195.71</v>
      </c>
      <c r="J13" s="38">
        <v>0</v>
      </c>
      <c r="K13" s="38">
        <v>463195.71</v>
      </c>
      <c r="L13" s="7">
        <v>0.75</v>
      </c>
      <c r="M13" s="8">
        <v>115</v>
      </c>
      <c r="N13" s="9">
        <v>96.5</v>
      </c>
      <c r="O13" s="7">
        <v>0.83913043478260874</v>
      </c>
    </row>
    <row r="14" spans="1:15" s="1" customFormat="1" ht="33.75" customHeight="1">
      <c r="A14" s="39">
        <v>11</v>
      </c>
      <c r="B14" s="39" t="s">
        <v>24</v>
      </c>
      <c r="C14" s="59">
        <v>1</v>
      </c>
      <c r="D14" s="29" t="s">
        <v>51</v>
      </c>
      <c r="E14" s="15" t="s">
        <v>52</v>
      </c>
      <c r="F14" s="39">
        <v>24</v>
      </c>
      <c r="G14" s="38">
        <v>840090</v>
      </c>
      <c r="H14" s="38">
        <v>840090</v>
      </c>
      <c r="I14" s="38">
        <v>495653.1</v>
      </c>
      <c r="J14" s="38">
        <v>0</v>
      </c>
      <c r="K14" s="38">
        <v>495653.1</v>
      </c>
      <c r="L14" s="7">
        <v>0.59</v>
      </c>
      <c r="M14" s="8">
        <v>115</v>
      </c>
      <c r="N14" s="9">
        <v>95.5</v>
      </c>
      <c r="O14" s="7">
        <v>0.83043478260869563</v>
      </c>
    </row>
    <row r="15" spans="1:15" s="1" customFormat="1" ht="38.25" customHeight="1">
      <c r="A15" s="39">
        <v>12</v>
      </c>
      <c r="B15" s="39" t="s">
        <v>35</v>
      </c>
      <c r="C15" s="59">
        <v>15</v>
      </c>
      <c r="D15" s="29" t="s">
        <v>71</v>
      </c>
      <c r="E15" s="15" t="s">
        <v>72</v>
      </c>
      <c r="F15" s="39">
        <v>57</v>
      </c>
      <c r="G15" s="38">
        <v>644109.39</v>
      </c>
      <c r="H15" s="38">
        <v>644109.39</v>
      </c>
      <c r="I15" s="38">
        <v>499957.71</v>
      </c>
      <c r="J15" s="38">
        <v>0</v>
      </c>
      <c r="K15" s="42">
        <v>499957.71</v>
      </c>
      <c r="L15" s="7">
        <v>0.7762000023008514</v>
      </c>
      <c r="M15" s="8">
        <v>115</v>
      </c>
      <c r="N15" s="9">
        <v>95.5</v>
      </c>
      <c r="O15" s="7">
        <v>0.83043478260869563</v>
      </c>
    </row>
    <row r="16" spans="1:15" s="1" customFormat="1" ht="37.5" customHeight="1">
      <c r="A16" s="39">
        <v>13</v>
      </c>
      <c r="B16" s="36" t="s">
        <v>47</v>
      </c>
      <c r="C16" s="58">
        <v>38</v>
      </c>
      <c r="D16" s="29" t="s">
        <v>93</v>
      </c>
      <c r="E16" s="29" t="s">
        <v>94</v>
      </c>
      <c r="F16" s="14">
        <v>57</v>
      </c>
      <c r="G16" s="6">
        <v>503867.46</v>
      </c>
      <c r="H16" s="6">
        <v>501407.46</v>
      </c>
      <c r="I16" s="6">
        <v>376055.6</v>
      </c>
      <c r="J16" s="6">
        <v>0</v>
      </c>
      <c r="K16" s="52">
        <v>376055.6</v>
      </c>
      <c r="L16" s="7">
        <v>0.75000000997192973</v>
      </c>
      <c r="M16" s="8">
        <v>115</v>
      </c>
      <c r="N16" s="9">
        <v>94.5</v>
      </c>
      <c r="O16" s="7">
        <v>0.82173913043478264</v>
      </c>
    </row>
    <row r="17" spans="1:15" ht="42" customHeight="1">
      <c r="A17" s="39">
        <v>14</v>
      </c>
      <c r="B17" s="51" t="s">
        <v>40</v>
      </c>
      <c r="C17" s="59">
        <v>20</v>
      </c>
      <c r="D17" s="29" t="s">
        <v>21</v>
      </c>
      <c r="E17" s="15" t="s">
        <v>81</v>
      </c>
      <c r="F17" s="14">
        <v>57</v>
      </c>
      <c r="G17" s="6">
        <v>271652.21000000002</v>
      </c>
      <c r="H17" s="6">
        <v>271652.21000000002</v>
      </c>
      <c r="I17" s="6">
        <v>190156.55</v>
      </c>
      <c r="J17" s="6">
        <v>0</v>
      </c>
      <c r="K17" s="50">
        <v>190156.55</v>
      </c>
      <c r="L17" s="7">
        <v>0.70000001104353238</v>
      </c>
      <c r="M17" s="8">
        <v>115</v>
      </c>
      <c r="N17" s="9">
        <v>93.5</v>
      </c>
      <c r="O17" s="7">
        <v>0.81304347826086953</v>
      </c>
    </row>
    <row r="18" spans="1:15" s="1" customFormat="1" ht="40.5" customHeight="1">
      <c r="A18" s="39">
        <v>15</v>
      </c>
      <c r="B18" s="2" t="s">
        <v>26</v>
      </c>
      <c r="C18" s="59">
        <v>4</v>
      </c>
      <c r="D18" s="29" t="s">
        <v>55</v>
      </c>
      <c r="E18" s="15" t="s">
        <v>56</v>
      </c>
      <c r="F18" s="14">
        <v>57</v>
      </c>
      <c r="G18" s="6">
        <v>645525.25</v>
      </c>
      <c r="H18" s="6">
        <v>645525.25</v>
      </c>
      <c r="I18" s="6">
        <v>499959.31</v>
      </c>
      <c r="J18" s="6">
        <v>0</v>
      </c>
      <c r="K18" s="6">
        <v>499959.31</v>
      </c>
      <c r="L18" s="7">
        <v>0.77450000600286351</v>
      </c>
      <c r="M18" s="8">
        <v>115</v>
      </c>
      <c r="N18" s="9">
        <v>91.5</v>
      </c>
      <c r="O18" s="7">
        <v>0.79565217391304344</v>
      </c>
    </row>
    <row r="19" spans="1:15" s="1" customFormat="1" ht="35.25" customHeight="1">
      <c r="A19" s="39">
        <v>16</v>
      </c>
      <c r="B19" s="2" t="s">
        <v>23</v>
      </c>
      <c r="C19" s="59">
        <v>2</v>
      </c>
      <c r="D19" s="29" t="s">
        <v>49</v>
      </c>
      <c r="E19" s="15" t="s">
        <v>50</v>
      </c>
      <c r="F19" s="14">
        <v>57</v>
      </c>
      <c r="G19" s="6">
        <v>632715.69999999995</v>
      </c>
      <c r="H19" s="6">
        <v>632715.69999999995</v>
      </c>
      <c r="I19" s="6">
        <v>499845.4</v>
      </c>
      <c r="J19" s="6">
        <v>0</v>
      </c>
      <c r="K19" s="6">
        <v>499845.4</v>
      </c>
      <c r="L19" s="7">
        <v>0.78999999525853404</v>
      </c>
      <c r="M19" s="8">
        <v>115</v>
      </c>
      <c r="N19" s="9">
        <v>90.5</v>
      </c>
      <c r="O19" s="7">
        <v>0.78695652173913044</v>
      </c>
    </row>
    <row r="20" spans="1:15" s="1" customFormat="1" ht="35.25" customHeight="1">
      <c r="A20" s="39">
        <v>17</v>
      </c>
      <c r="B20" s="36" t="s">
        <v>46</v>
      </c>
      <c r="C20" s="58">
        <v>34</v>
      </c>
      <c r="D20" s="29" t="s">
        <v>91</v>
      </c>
      <c r="E20" s="29" t="s">
        <v>92</v>
      </c>
      <c r="F20" s="14">
        <v>57</v>
      </c>
      <c r="G20" s="6">
        <v>549450</v>
      </c>
      <c r="H20" s="6">
        <v>549450</v>
      </c>
      <c r="I20" s="6">
        <v>467032.5</v>
      </c>
      <c r="J20" s="6">
        <v>0</v>
      </c>
      <c r="K20" s="6">
        <v>467032.5</v>
      </c>
      <c r="L20" s="7">
        <v>0.85</v>
      </c>
      <c r="M20" s="8">
        <v>115</v>
      </c>
      <c r="N20" s="9">
        <v>90.5</v>
      </c>
      <c r="O20" s="7">
        <v>0.78695652173913044</v>
      </c>
    </row>
    <row r="21" spans="1:15" ht="32.25" customHeight="1">
      <c r="A21" s="39">
        <v>18</v>
      </c>
      <c r="B21" s="2" t="s">
        <v>33</v>
      </c>
      <c r="C21" s="59">
        <v>13</v>
      </c>
      <c r="D21" s="29" t="s">
        <v>68</v>
      </c>
      <c r="E21" s="15" t="s">
        <v>69</v>
      </c>
      <c r="F21" s="14">
        <v>57</v>
      </c>
      <c r="G21" s="6">
        <v>447992.79</v>
      </c>
      <c r="H21" s="6">
        <v>447992.79</v>
      </c>
      <c r="I21" s="6">
        <v>335994.59</v>
      </c>
      <c r="J21" s="6">
        <v>0</v>
      </c>
      <c r="K21" s="6">
        <v>335994.59</v>
      </c>
      <c r="L21" s="7">
        <v>0.74999999441955312</v>
      </c>
      <c r="M21" s="8">
        <v>115</v>
      </c>
      <c r="N21" s="9">
        <v>89.5</v>
      </c>
      <c r="O21" s="7">
        <v>0.77826086956521734</v>
      </c>
    </row>
    <row r="22" spans="1:15" s="1" customFormat="1" ht="37.5" customHeight="1">
      <c r="A22" s="39">
        <v>19</v>
      </c>
      <c r="B22" s="51" t="s">
        <v>37</v>
      </c>
      <c r="C22" s="59">
        <v>23</v>
      </c>
      <c r="D22" s="29" t="s">
        <v>75</v>
      </c>
      <c r="E22" s="15" t="s">
        <v>76</v>
      </c>
      <c r="F22" s="27">
        <v>57</v>
      </c>
      <c r="G22" s="28">
        <v>630831.24</v>
      </c>
      <c r="H22" s="28">
        <v>610831.24</v>
      </c>
      <c r="I22" s="28">
        <v>458062.35</v>
      </c>
      <c r="J22" s="28">
        <v>0</v>
      </c>
      <c r="K22" s="28">
        <v>458062.35</v>
      </c>
      <c r="L22" s="7">
        <v>0.74990000511434218</v>
      </c>
      <c r="M22" s="8">
        <v>115</v>
      </c>
      <c r="N22" s="9">
        <v>89.5</v>
      </c>
      <c r="O22" s="7">
        <v>0.77826086956521734</v>
      </c>
    </row>
    <row r="23" spans="1:15" s="1" customFormat="1" ht="33" customHeight="1">
      <c r="A23" s="39">
        <v>20</v>
      </c>
      <c r="B23" s="34" t="s">
        <v>44</v>
      </c>
      <c r="C23" s="60">
        <v>36</v>
      </c>
      <c r="D23" s="35" t="s">
        <v>87</v>
      </c>
      <c r="E23" s="35" t="s">
        <v>88</v>
      </c>
      <c r="F23" s="3">
        <v>57</v>
      </c>
      <c r="G23" s="10">
        <v>629820</v>
      </c>
      <c r="H23" s="10">
        <v>624920</v>
      </c>
      <c r="I23" s="10">
        <v>499936</v>
      </c>
      <c r="J23" s="10">
        <v>0</v>
      </c>
      <c r="K23" s="10">
        <v>499936</v>
      </c>
      <c r="L23" s="11">
        <v>0.8</v>
      </c>
      <c r="M23" s="31">
        <v>115</v>
      </c>
      <c r="N23" s="12">
        <v>88</v>
      </c>
      <c r="O23" s="11">
        <v>0.76521739130434785</v>
      </c>
    </row>
    <row r="24" spans="1:15" ht="33.75" customHeight="1">
      <c r="A24" s="39">
        <v>21</v>
      </c>
      <c r="B24" s="43" t="s">
        <v>34</v>
      </c>
      <c r="C24" s="59">
        <v>14</v>
      </c>
      <c r="D24" s="29" t="s">
        <v>20</v>
      </c>
      <c r="E24" s="15" t="s">
        <v>70</v>
      </c>
      <c r="F24" s="14">
        <v>24</v>
      </c>
      <c r="G24" s="6">
        <v>549200</v>
      </c>
      <c r="H24" s="6">
        <v>549200</v>
      </c>
      <c r="I24" s="6">
        <v>466820</v>
      </c>
      <c r="J24" s="6">
        <v>0</v>
      </c>
      <c r="K24" s="6">
        <v>466820</v>
      </c>
      <c r="L24" s="7">
        <v>0.85</v>
      </c>
      <c r="M24" s="8">
        <v>115</v>
      </c>
      <c r="N24" s="9">
        <v>87</v>
      </c>
      <c r="O24" s="7">
        <v>0.75652173913043474</v>
      </c>
    </row>
    <row r="25" spans="1:15" ht="51" customHeight="1">
      <c r="A25" s="39">
        <v>22</v>
      </c>
      <c r="B25" s="43" t="s">
        <v>29</v>
      </c>
      <c r="C25" s="59">
        <v>6</v>
      </c>
      <c r="D25" s="29" t="s">
        <v>61</v>
      </c>
      <c r="E25" s="15" t="s">
        <v>107</v>
      </c>
      <c r="F25" s="14">
        <v>57</v>
      </c>
      <c r="G25" s="6">
        <v>723529.05</v>
      </c>
      <c r="H25" s="6">
        <v>588235</v>
      </c>
      <c r="I25" s="6">
        <v>424999.79</v>
      </c>
      <c r="J25" s="6">
        <v>74999.960000000006</v>
      </c>
      <c r="K25" s="6">
        <v>499999.75</v>
      </c>
      <c r="L25" s="7">
        <v>0.85</v>
      </c>
      <c r="M25" s="8">
        <v>115</v>
      </c>
      <c r="N25" s="9">
        <v>83</v>
      </c>
      <c r="O25" s="7">
        <v>0.72173913043478266</v>
      </c>
    </row>
    <row r="26" spans="1:15" ht="30.75" customHeight="1">
      <c r="A26" s="39">
        <v>23</v>
      </c>
      <c r="B26" s="43" t="s">
        <v>28</v>
      </c>
      <c r="C26" s="59">
        <v>9</v>
      </c>
      <c r="D26" s="29" t="s">
        <v>59</v>
      </c>
      <c r="E26" s="15" t="s">
        <v>60</v>
      </c>
      <c r="F26" s="14">
        <v>55</v>
      </c>
      <c r="G26" s="6">
        <v>787200</v>
      </c>
      <c r="H26" s="6">
        <v>615000</v>
      </c>
      <c r="I26" s="6">
        <v>423427.5</v>
      </c>
      <c r="J26" s="6">
        <v>74722.5</v>
      </c>
      <c r="K26" s="6">
        <v>498150</v>
      </c>
      <c r="L26" s="7">
        <v>0.81</v>
      </c>
      <c r="M26" s="8">
        <v>115</v>
      </c>
      <c r="N26" s="9">
        <v>82</v>
      </c>
      <c r="O26" s="7">
        <v>0.71304347826086956</v>
      </c>
    </row>
    <row r="27" spans="1:15" ht="40.5" customHeight="1">
      <c r="A27" s="39">
        <v>24</v>
      </c>
      <c r="B27" s="43" t="s">
        <v>25</v>
      </c>
      <c r="C27" s="59">
        <v>5</v>
      </c>
      <c r="D27" s="29" t="s">
        <v>53</v>
      </c>
      <c r="E27" s="15" t="s">
        <v>54</v>
      </c>
      <c r="F27" s="14">
        <v>57</v>
      </c>
      <c r="G27" s="6">
        <v>575592.4</v>
      </c>
      <c r="H27" s="6">
        <v>575592.4</v>
      </c>
      <c r="I27" s="6">
        <v>471985.77</v>
      </c>
      <c r="J27" s="6">
        <v>0</v>
      </c>
      <c r="K27" s="6">
        <v>471985.77</v>
      </c>
      <c r="L27" s="7">
        <v>0.82000000347468105</v>
      </c>
      <c r="M27" s="8">
        <v>115</v>
      </c>
      <c r="N27" s="9">
        <v>80</v>
      </c>
      <c r="O27" s="7">
        <v>0.69565217391304346</v>
      </c>
    </row>
    <row r="28" spans="1:15" ht="37.5" customHeight="1">
      <c r="A28" s="39">
        <v>25</v>
      </c>
      <c r="B28" s="43" t="s">
        <v>31</v>
      </c>
      <c r="C28" s="59">
        <v>11</v>
      </c>
      <c r="D28" s="29" t="s">
        <v>64</v>
      </c>
      <c r="E28" s="15" t="s">
        <v>65</v>
      </c>
      <c r="F28" s="14">
        <v>57</v>
      </c>
      <c r="G28" s="6">
        <v>253000</v>
      </c>
      <c r="H28" s="6">
        <v>251000</v>
      </c>
      <c r="I28" s="6">
        <v>213350</v>
      </c>
      <c r="J28" s="6">
        <v>0</v>
      </c>
      <c r="K28" s="41">
        <v>213350</v>
      </c>
      <c r="L28" s="7">
        <v>0.85</v>
      </c>
      <c r="M28" s="8">
        <v>115</v>
      </c>
      <c r="N28" s="9">
        <v>79</v>
      </c>
      <c r="O28" s="7">
        <v>0.68695652173913047</v>
      </c>
    </row>
    <row r="29" spans="1:15" ht="26.25" customHeight="1">
      <c r="A29" s="55">
        <v>26</v>
      </c>
      <c r="B29" s="55" t="s">
        <v>38</v>
      </c>
      <c r="C29" s="59">
        <v>21</v>
      </c>
      <c r="D29" s="29" t="s">
        <v>77</v>
      </c>
      <c r="E29" s="15" t="s">
        <v>78</v>
      </c>
      <c r="F29" s="55">
        <v>57</v>
      </c>
      <c r="G29" s="54">
        <v>358723.27</v>
      </c>
      <c r="H29" s="54">
        <v>358723.27</v>
      </c>
      <c r="I29" s="54">
        <v>304914.78000000003</v>
      </c>
      <c r="J29" s="54">
        <v>0</v>
      </c>
      <c r="K29" s="54">
        <v>304914.78000000003</v>
      </c>
      <c r="L29" s="7">
        <v>0.85000000139383214</v>
      </c>
      <c r="M29" s="8">
        <v>115</v>
      </c>
      <c r="N29" s="9">
        <v>78.5</v>
      </c>
      <c r="O29" s="7">
        <v>0.68260869565217386</v>
      </c>
    </row>
    <row r="30" spans="1:15" s="1" customFormat="1" ht="31.5" customHeight="1">
      <c r="A30" s="16"/>
      <c r="B30" s="40"/>
      <c r="C30" s="49"/>
      <c r="D30" s="61"/>
      <c r="E30" s="61"/>
      <c r="F30" s="64"/>
      <c r="G30" s="26">
        <f>SUM(G4:G29)</f>
        <v>22953686.839999996</v>
      </c>
      <c r="H30" s="26">
        <f t="shared" ref="H30:K30" si="0">SUM(H4:H29)</f>
        <v>16697623.59</v>
      </c>
      <c r="I30" s="26">
        <f t="shared" si="0"/>
        <v>11022707.009999996</v>
      </c>
      <c r="J30" s="26">
        <f t="shared" si="0"/>
        <v>244296.91</v>
      </c>
      <c r="K30" s="26">
        <f t="shared" si="0"/>
        <v>11267003.919999998</v>
      </c>
      <c r="L30" s="65"/>
      <c r="M30" s="66"/>
      <c r="N30" s="67"/>
      <c r="O30" s="68"/>
    </row>
    <row r="31" spans="1:15" s="1" customFormat="1" ht="18" customHeight="1">
      <c r="A31" s="16"/>
      <c r="B31" s="40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</row>
    <row r="32" spans="1:15" s="1" customFormat="1" ht="27.75" customHeight="1">
      <c r="A32" s="98" t="s">
        <v>110</v>
      </c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100"/>
    </row>
    <row r="33" spans="1:22" s="1" customFormat="1" ht="78" customHeight="1">
      <c r="A33" s="17" t="s">
        <v>13</v>
      </c>
      <c r="B33" s="18" t="s">
        <v>0</v>
      </c>
      <c r="C33" s="18" t="s">
        <v>1</v>
      </c>
      <c r="D33" s="18" t="s">
        <v>2</v>
      </c>
      <c r="E33" s="18" t="s">
        <v>3</v>
      </c>
      <c r="F33" s="18" t="s">
        <v>4</v>
      </c>
      <c r="G33" s="19" t="s">
        <v>5</v>
      </c>
      <c r="H33" s="19" t="s">
        <v>6</v>
      </c>
      <c r="I33" s="19" t="s">
        <v>7</v>
      </c>
      <c r="J33" s="19" t="s">
        <v>8</v>
      </c>
      <c r="K33" s="19" t="s">
        <v>9</v>
      </c>
      <c r="L33" s="19" t="s">
        <v>18</v>
      </c>
      <c r="M33" s="19" t="s">
        <v>10</v>
      </c>
      <c r="N33" s="19" t="s">
        <v>11</v>
      </c>
      <c r="O33" s="20" t="s">
        <v>12</v>
      </c>
    </row>
    <row r="34" spans="1:22" ht="41.25" customHeight="1">
      <c r="A34" s="55">
        <v>1</v>
      </c>
      <c r="B34" s="55" t="s">
        <v>111</v>
      </c>
      <c r="C34" s="59">
        <v>63</v>
      </c>
      <c r="D34" s="29" t="s">
        <v>112</v>
      </c>
      <c r="E34" s="15" t="s">
        <v>113</v>
      </c>
      <c r="F34" s="55">
        <v>56</v>
      </c>
      <c r="G34" s="54">
        <v>850000</v>
      </c>
      <c r="H34" s="54">
        <v>850000</v>
      </c>
      <c r="I34" s="54">
        <v>499970</v>
      </c>
      <c r="J34" s="54">
        <v>0</v>
      </c>
      <c r="K34" s="54">
        <v>499970</v>
      </c>
      <c r="L34" s="7">
        <v>0.58819999999999995</v>
      </c>
      <c r="M34" s="8">
        <v>115</v>
      </c>
      <c r="N34" s="9">
        <v>112</v>
      </c>
      <c r="O34" s="7">
        <v>0.97391304347826091</v>
      </c>
    </row>
    <row r="35" spans="1:22" ht="27.75" customHeight="1">
      <c r="A35" s="55">
        <v>2</v>
      </c>
      <c r="B35" s="55" t="s">
        <v>114</v>
      </c>
      <c r="C35" s="59">
        <v>48</v>
      </c>
      <c r="D35" s="29" t="s">
        <v>115</v>
      </c>
      <c r="E35" s="15" t="s">
        <v>116</v>
      </c>
      <c r="F35" s="55">
        <v>56</v>
      </c>
      <c r="G35" s="54">
        <v>666666.65</v>
      </c>
      <c r="H35" s="54">
        <v>666666.65</v>
      </c>
      <c r="I35" s="54">
        <v>499999.99</v>
      </c>
      <c r="J35" s="54">
        <v>0</v>
      </c>
      <c r="K35" s="54">
        <v>499999.99</v>
      </c>
      <c r="L35" s="7">
        <v>0.75000000375000009</v>
      </c>
      <c r="M35" s="8">
        <v>115</v>
      </c>
      <c r="N35" s="9">
        <v>110</v>
      </c>
      <c r="O35" s="7">
        <v>0.95652173913043481</v>
      </c>
    </row>
    <row r="36" spans="1:22" ht="53.25" customHeight="1" thickBot="1">
      <c r="A36" s="21">
        <v>3</v>
      </c>
      <c r="B36" s="62" t="s">
        <v>117</v>
      </c>
      <c r="C36" s="63">
        <v>39</v>
      </c>
      <c r="D36" s="30" t="s">
        <v>118</v>
      </c>
      <c r="E36" s="30" t="s">
        <v>119</v>
      </c>
      <c r="F36" s="21">
        <v>57</v>
      </c>
      <c r="G36" s="22">
        <v>710076.61</v>
      </c>
      <c r="H36" s="22">
        <v>710076.61</v>
      </c>
      <c r="I36" s="22">
        <v>499964.94</v>
      </c>
      <c r="J36" s="22">
        <v>0</v>
      </c>
      <c r="K36" s="22">
        <v>499964.94</v>
      </c>
      <c r="L36" s="23">
        <v>0.70409999844946314</v>
      </c>
      <c r="M36" s="24">
        <v>115</v>
      </c>
      <c r="N36" s="25">
        <v>105</v>
      </c>
      <c r="O36" s="23">
        <v>0.91304347826086951</v>
      </c>
    </row>
    <row r="37" spans="1:22" s="1" customFormat="1" ht="30.75" customHeight="1" thickTop="1">
      <c r="A37" s="71"/>
      <c r="B37" s="72"/>
      <c r="C37" s="73"/>
      <c r="D37" s="74"/>
      <c r="E37" s="74"/>
      <c r="F37" s="71"/>
      <c r="G37" s="26">
        <f>SUM(G34:G36)</f>
        <v>2226743.2599999998</v>
      </c>
      <c r="H37" s="26">
        <f t="shared" ref="H37:K37" si="1">SUM(H34:H36)</f>
        <v>2226743.2599999998</v>
      </c>
      <c r="I37" s="26">
        <f t="shared" si="1"/>
        <v>1499934.93</v>
      </c>
      <c r="J37" s="26">
        <f t="shared" si="1"/>
        <v>0</v>
      </c>
      <c r="K37" s="26">
        <f t="shared" si="1"/>
        <v>1499934.93</v>
      </c>
      <c r="L37" s="75"/>
      <c r="M37" s="76"/>
      <c r="N37" s="77"/>
      <c r="O37" s="75"/>
    </row>
    <row r="38" spans="1:22" s="1" customFormat="1" ht="17.25" customHeight="1">
      <c r="A38" s="16"/>
      <c r="B38" s="40"/>
      <c r="C38" s="78"/>
      <c r="D38" s="61"/>
      <c r="E38" s="61"/>
      <c r="F38" s="16"/>
      <c r="G38" s="70"/>
      <c r="H38" s="70"/>
      <c r="I38" s="70"/>
      <c r="J38" s="70"/>
      <c r="K38" s="70"/>
      <c r="L38" s="68"/>
      <c r="M38" s="66"/>
      <c r="N38" s="67"/>
      <c r="O38" s="68"/>
    </row>
    <row r="39" spans="1:22" s="1" customFormat="1" ht="39.75" customHeight="1">
      <c r="A39" s="113" t="s">
        <v>182</v>
      </c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</row>
    <row r="40" spans="1:22" s="1" customFormat="1" ht="30.75" customHeight="1">
      <c r="A40" s="114" t="s">
        <v>110</v>
      </c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</row>
    <row r="41" spans="1:22" s="1" customFormat="1" ht="64.5" customHeight="1">
      <c r="A41" s="17" t="s">
        <v>13</v>
      </c>
      <c r="B41" s="18" t="s">
        <v>0</v>
      </c>
      <c r="C41" s="18" t="s">
        <v>1</v>
      </c>
      <c r="D41" s="18" t="s">
        <v>2</v>
      </c>
      <c r="E41" s="18" t="s">
        <v>3</v>
      </c>
      <c r="F41" s="18" t="s">
        <v>4</v>
      </c>
      <c r="G41" s="19" t="s">
        <v>5</v>
      </c>
      <c r="H41" s="19" t="s">
        <v>6</v>
      </c>
      <c r="I41" s="19" t="s">
        <v>7</v>
      </c>
      <c r="J41" s="19" t="s">
        <v>8</v>
      </c>
      <c r="K41" s="19" t="s">
        <v>9</v>
      </c>
      <c r="L41" s="19" t="s">
        <v>18</v>
      </c>
      <c r="M41" s="19" t="s">
        <v>10</v>
      </c>
      <c r="N41" s="19" t="s">
        <v>11</v>
      </c>
      <c r="O41" s="20" t="s">
        <v>12</v>
      </c>
    </row>
    <row r="42" spans="1:22" ht="34.5" customHeight="1">
      <c r="A42" s="3">
        <v>4</v>
      </c>
      <c r="B42" s="34" t="s">
        <v>120</v>
      </c>
      <c r="C42" s="60">
        <v>67</v>
      </c>
      <c r="D42" s="35" t="s">
        <v>121</v>
      </c>
      <c r="E42" s="35" t="s">
        <v>122</v>
      </c>
      <c r="F42" s="3">
        <v>57</v>
      </c>
      <c r="G42" s="10">
        <v>1332300.01</v>
      </c>
      <c r="H42" s="10">
        <v>1142744.01</v>
      </c>
      <c r="I42" s="10">
        <v>452640.9</v>
      </c>
      <c r="J42" s="10">
        <v>0</v>
      </c>
      <c r="K42" s="10">
        <v>452640.9</v>
      </c>
      <c r="L42" s="11">
        <v>0.39609999793392048</v>
      </c>
      <c r="M42" s="31">
        <v>115</v>
      </c>
      <c r="N42" s="12">
        <v>102</v>
      </c>
      <c r="O42" s="11">
        <v>0.88695652173913042</v>
      </c>
      <c r="Q42" s="48"/>
      <c r="R42" s="48"/>
      <c r="S42" s="48"/>
      <c r="T42" s="48"/>
      <c r="U42" s="48"/>
      <c r="V42" s="48"/>
    </row>
    <row r="43" spans="1:22" ht="42" customHeight="1">
      <c r="A43" s="55">
        <v>5</v>
      </c>
      <c r="B43" s="55" t="s">
        <v>123</v>
      </c>
      <c r="C43" s="59">
        <v>33</v>
      </c>
      <c r="D43" s="29" t="s">
        <v>124</v>
      </c>
      <c r="E43" s="15" t="s">
        <v>125</v>
      </c>
      <c r="F43" s="55">
        <v>57</v>
      </c>
      <c r="G43" s="54">
        <v>664361.06000000006</v>
      </c>
      <c r="H43" s="54">
        <v>664361.06000000006</v>
      </c>
      <c r="I43" s="54">
        <v>498270.8</v>
      </c>
      <c r="J43" s="54">
        <v>0</v>
      </c>
      <c r="K43" s="54">
        <v>498270.8</v>
      </c>
      <c r="L43" s="7">
        <v>0.75000000752602802</v>
      </c>
      <c r="M43" s="8">
        <v>115</v>
      </c>
      <c r="N43" s="9">
        <v>96</v>
      </c>
      <c r="O43" s="7">
        <v>0.83478260869565213</v>
      </c>
      <c r="Q43" s="109"/>
      <c r="R43" s="109"/>
      <c r="S43" s="48"/>
      <c r="T43" s="48"/>
      <c r="U43" s="48"/>
      <c r="V43" s="48"/>
    </row>
    <row r="44" spans="1:22" ht="29.25" customHeight="1">
      <c r="A44" s="55">
        <v>6</v>
      </c>
      <c r="B44" s="55" t="s">
        <v>126</v>
      </c>
      <c r="C44" s="59">
        <v>41</v>
      </c>
      <c r="D44" s="29" t="s">
        <v>127</v>
      </c>
      <c r="E44" s="15" t="s">
        <v>128</v>
      </c>
      <c r="F44" s="55">
        <v>24</v>
      </c>
      <c r="G44" s="54">
        <v>499000</v>
      </c>
      <c r="H44" s="54">
        <v>499000</v>
      </c>
      <c r="I44" s="54">
        <v>424150</v>
      </c>
      <c r="J44" s="54">
        <v>0</v>
      </c>
      <c r="K44" s="54">
        <v>424150</v>
      </c>
      <c r="L44" s="7">
        <v>0.85</v>
      </c>
      <c r="M44" s="8">
        <v>115</v>
      </c>
      <c r="N44" s="9">
        <v>92</v>
      </c>
      <c r="O44" s="7">
        <v>0.8</v>
      </c>
      <c r="Q44" s="108"/>
      <c r="R44" s="108"/>
      <c r="S44" s="108"/>
      <c r="T44" s="109"/>
      <c r="U44" s="109"/>
      <c r="V44" s="48"/>
    </row>
    <row r="45" spans="1:22" ht="41.25" customHeight="1">
      <c r="A45" s="55">
        <v>7</v>
      </c>
      <c r="B45" s="55" t="s">
        <v>129</v>
      </c>
      <c r="C45" s="59">
        <v>60</v>
      </c>
      <c r="D45" s="29" t="s">
        <v>130</v>
      </c>
      <c r="E45" s="15" t="s">
        <v>131</v>
      </c>
      <c r="F45" s="55">
        <v>57</v>
      </c>
      <c r="G45" s="54">
        <v>488207.91</v>
      </c>
      <c r="H45" s="54">
        <v>396917</v>
      </c>
      <c r="I45" s="54">
        <v>253034.59</v>
      </c>
      <c r="J45" s="54">
        <v>44653.16</v>
      </c>
      <c r="K45" s="54">
        <v>297687.75</v>
      </c>
      <c r="L45" s="7">
        <v>0.75</v>
      </c>
      <c r="M45" s="8">
        <v>115</v>
      </c>
      <c r="N45" s="9">
        <v>92</v>
      </c>
      <c r="O45" s="7">
        <v>0.8</v>
      </c>
      <c r="Q45" s="108"/>
      <c r="R45" s="108"/>
      <c r="S45" s="108"/>
      <c r="T45" s="109"/>
      <c r="U45" s="109"/>
      <c r="V45" s="48"/>
    </row>
    <row r="46" spans="1:22" s="1" customFormat="1" ht="30.75" customHeight="1">
      <c r="A46" s="55">
        <v>8</v>
      </c>
      <c r="B46" s="55" t="s">
        <v>132</v>
      </c>
      <c r="C46" s="59">
        <v>47</v>
      </c>
      <c r="D46" s="29" t="s">
        <v>133</v>
      </c>
      <c r="E46" s="15" t="s">
        <v>134</v>
      </c>
      <c r="F46" s="55">
        <v>57</v>
      </c>
      <c r="G46" s="54">
        <v>666660</v>
      </c>
      <c r="H46" s="54">
        <v>666660</v>
      </c>
      <c r="I46" s="54">
        <v>499995</v>
      </c>
      <c r="J46" s="54">
        <v>0</v>
      </c>
      <c r="K46" s="54">
        <v>499995</v>
      </c>
      <c r="L46" s="7">
        <v>0.75</v>
      </c>
      <c r="M46" s="8">
        <v>115</v>
      </c>
      <c r="N46" s="9">
        <v>86</v>
      </c>
      <c r="O46" s="7">
        <v>0.74782608695652175</v>
      </c>
      <c r="Q46" s="46"/>
      <c r="R46" s="46"/>
      <c r="S46" s="46"/>
      <c r="T46" s="47"/>
      <c r="U46" s="47"/>
    </row>
    <row r="47" spans="1:22" s="1" customFormat="1" ht="61.5" customHeight="1">
      <c r="A47" s="55">
        <v>9</v>
      </c>
      <c r="B47" s="36" t="s">
        <v>135</v>
      </c>
      <c r="C47" s="58">
        <v>50</v>
      </c>
      <c r="D47" s="29" t="s">
        <v>136</v>
      </c>
      <c r="E47" s="29" t="s">
        <v>137</v>
      </c>
      <c r="F47" s="55">
        <v>57</v>
      </c>
      <c r="G47" s="54">
        <v>324500</v>
      </c>
      <c r="H47" s="54">
        <v>317500</v>
      </c>
      <c r="I47" s="54">
        <v>269875</v>
      </c>
      <c r="J47" s="54">
        <v>0</v>
      </c>
      <c r="K47" s="54">
        <v>269875</v>
      </c>
      <c r="L47" s="7">
        <v>0.85</v>
      </c>
      <c r="M47" s="8">
        <v>115</v>
      </c>
      <c r="N47" s="9">
        <v>85.5</v>
      </c>
      <c r="O47" s="7">
        <v>0.74347826086956526</v>
      </c>
      <c r="Q47" s="46"/>
      <c r="R47" s="46"/>
      <c r="S47" s="46"/>
      <c r="T47" s="47"/>
      <c r="U47" s="47"/>
    </row>
    <row r="48" spans="1:22" ht="33" customHeight="1">
      <c r="A48" s="16"/>
      <c r="B48" s="40"/>
      <c r="C48" s="49"/>
      <c r="D48" s="61"/>
      <c r="E48" s="61"/>
      <c r="F48" s="64"/>
      <c r="G48" s="26">
        <f>SUM(G42:G47)</f>
        <v>3975028.9800000004</v>
      </c>
      <c r="H48" s="26">
        <f t="shared" ref="H48:K48" si="2">SUM(H42:H47)</f>
        <v>3687182.0700000003</v>
      </c>
      <c r="I48" s="26">
        <f t="shared" si="2"/>
        <v>2397966.29</v>
      </c>
      <c r="J48" s="26">
        <f t="shared" si="2"/>
        <v>44653.16</v>
      </c>
      <c r="K48" s="26">
        <f t="shared" si="2"/>
        <v>2442619.4500000002</v>
      </c>
      <c r="L48" s="65"/>
      <c r="M48" s="66"/>
      <c r="N48" s="67"/>
      <c r="O48" s="68"/>
    </row>
    <row r="49" spans="1:15" ht="32.25" customHeight="1">
      <c r="A49" s="16"/>
      <c r="B49" s="40"/>
      <c r="C49" s="49"/>
      <c r="D49" s="61"/>
      <c r="E49" s="61"/>
      <c r="F49" s="16"/>
      <c r="G49" s="69"/>
      <c r="H49" s="69"/>
      <c r="I49" s="69"/>
      <c r="J49" s="69"/>
      <c r="K49" s="69"/>
      <c r="L49" s="68"/>
      <c r="M49" s="66"/>
      <c r="N49" s="67"/>
      <c r="O49" s="68"/>
    </row>
    <row r="50" spans="1:15" ht="36.75" customHeight="1">
      <c r="A50" s="98" t="s">
        <v>138</v>
      </c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100"/>
    </row>
    <row r="51" spans="1:15" ht="71.25" customHeight="1">
      <c r="A51" s="17" t="s">
        <v>13</v>
      </c>
      <c r="B51" s="18" t="s">
        <v>0</v>
      </c>
      <c r="C51" s="18" t="s">
        <v>1</v>
      </c>
      <c r="D51" s="18" t="s">
        <v>2</v>
      </c>
      <c r="E51" s="18" t="s">
        <v>3</v>
      </c>
      <c r="F51" s="18" t="s">
        <v>4</v>
      </c>
      <c r="G51" s="19" t="s">
        <v>5</v>
      </c>
      <c r="H51" s="19" t="s">
        <v>6</v>
      </c>
      <c r="I51" s="19" t="s">
        <v>7</v>
      </c>
      <c r="J51" s="19" t="s">
        <v>8</v>
      </c>
      <c r="K51" s="19" t="s">
        <v>9</v>
      </c>
      <c r="L51" s="19" t="s">
        <v>18</v>
      </c>
      <c r="M51" s="19" t="s">
        <v>10</v>
      </c>
      <c r="N51" s="19" t="s">
        <v>11</v>
      </c>
      <c r="O51" s="20" t="s">
        <v>12</v>
      </c>
    </row>
    <row r="52" spans="1:15" ht="34.5" customHeight="1">
      <c r="A52" s="55">
        <v>1</v>
      </c>
      <c r="B52" s="55" t="s">
        <v>139</v>
      </c>
      <c r="C52" s="59">
        <v>62</v>
      </c>
      <c r="D52" s="29" t="s">
        <v>140</v>
      </c>
      <c r="E52" s="15" t="s">
        <v>141</v>
      </c>
      <c r="F52" s="55">
        <v>57</v>
      </c>
      <c r="G52" s="54">
        <v>588235</v>
      </c>
      <c r="H52" s="54">
        <v>588235</v>
      </c>
      <c r="I52" s="54">
        <v>488235.05</v>
      </c>
      <c r="J52" s="54">
        <v>0</v>
      </c>
      <c r="K52" s="54">
        <v>488235.05</v>
      </c>
      <c r="L52" s="7">
        <v>0.83</v>
      </c>
      <c r="M52" s="8">
        <v>115</v>
      </c>
      <c r="N52" s="9">
        <v>97.5</v>
      </c>
      <c r="O52" s="7">
        <v>0.84782608695652173</v>
      </c>
    </row>
    <row r="53" spans="1:15" ht="45" customHeight="1">
      <c r="A53" s="55">
        <v>2</v>
      </c>
      <c r="B53" s="55" t="s">
        <v>142</v>
      </c>
      <c r="C53" s="59">
        <v>66</v>
      </c>
      <c r="D53" s="29" t="s">
        <v>143</v>
      </c>
      <c r="E53" s="15" t="s">
        <v>144</v>
      </c>
      <c r="F53" s="55">
        <v>57</v>
      </c>
      <c r="G53" s="54">
        <v>1155765.1299999999</v>
      </c>
      <c r="H53" s="54">
        <v>1155765.1299999999</v>
      </c>
      <c r="I53" s="54">
        <v>499984</v>
      </c>
      <c r="J53" s="54">
        <v>0</v>
      </c>
      <c r="K53" s="54">
        <v>499984</v>
      </c>
      <c r="L53" s="7">
        <v>0.43260000412021432</v>
      </c>
      <c r="M53" s="8">
        <v>115</v>
      </c>
      <c r="N53" s="9">
        <v>97</v>
      </c>
      <c r="O53" s="7">
        <v>0.84347826086956523</v>
      </c>
    </row>
    <row r="54" spans="1:15" ht="40.5" customHeight="1">
      <c r="A54" s="55">
        <v>3</v>
      </c>
      <c r="B54" s="36" t="s">
        <v>145</v>
      </c>
      <c r="C54" s="58">
        <v>61</v>
      </c>
      <c r="D54" s="29" t="s">
        <v>146</v>
      </c>
      <c r="E54" s="29" t="s">
        <v>147</v>
      </c>
      <c r="F54" s="55">
        <v>57</v>
      </c>
      <c r="G54" s="54">
        <v>1347018.62</v>
      </c>
      <c r="H54" s="54">
        <v>1083837.0900000001</v>
      </c>
      <c r="I54" s="54">
        <v>499974.05</v>
      </c>
      <c r="J54" s="54">
        <v>0</v>
      </c>
      <c r="K54" s="54">
        <v>499974.05</v>
      </c>
      <c r="L54" s="7">
        <v>0.4613000003533741</v>
      </c>
      <c r="M54" s="8">
        <v>115</v>
      </c>
      <c r="N54" s="9">
        <v>83.5</v>
      </c>
      <c r="O54" s="7">
        <v>0.72608695652173916</v>
      </c>
    </row>
    <row r="55" spans="1:15" ht="36" customHeight="1">
      <c r="A55" s="16"/>
      <c r="B55" s="40"/>
      <c r="C55" s="49"/>
      <c r="D55" s="61"/>
      <c r="E55" s="61"/>
      <c r="F55" s="64"/>
      <c r="G55" s="26">
        <f>SUM(G52:G54)</f>
        <v>3091018.75</v>
      </c>
      <c r="H55" s="26">
        <f>SUM(H52:H54)</f>
        <v>2827837.2199999997</v>
      </c>
      <c r="I55" s="26">
        <f>SUM(I52:I54)</f>
        <v>1488193.1</v>
      </c>
      <c r="J55" s="26">
        <f>SUM(J52:J54)</f>
        <v>0</v>
      </c>
      <c r="K55" s="26">
        <f>SUM(K52:K54)</f>
        <v>1488193.1</v>
      </c>
      <c r="L55" s="65"/>
      <c r="M55" s="66"/>
      <c r="N55" s="67"/>
      <c r="O55" s="68"/>
    </row>
    <row r="56" spans="1:15" ht="19.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 ht="30.75" customHeight="1">
      <c r="A57" s="98" t="s">
        <v>148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100"/>
    </row>
    <row r="58" spans="1:15" ht="75" customHeight="1">
      <c r="A58" s="17" t="s">
        <v>13</v>
      </c>
      <c r="B58" s="18" t="s">
        <v>0</v>
      </c>
      <c r="C58" s="18" t="s">
        <v>1</v>
      </c>
      <c r="D58" s="18" t="s">
        <v>2</v>
      </c>
      <c r="E58" s="18" t="s">
        <v>3</v>
      </c>
      <c r="F58" s="18" t="s">
        <v>4</v>
      </c>
      <c r="G58" s="19" t="s">
        <v>5</v>
      </c>
      <c r="H58" s="19" t="s">
        <v>6</v>
      </c>
      <c r="I58" s="19" t="s">
        <v>7</v>
      </c>
      <c r="J58" s="19" t="s">
        <v>8</v>
      </c>
      <c r="K58" s="19" t="s">
        <v>9</v>
      </c>
      <c r="L58" s="19" t="s">
        <v>18</v>
      </c>
      <c r="M58" s="19" t="s">
        <v>10</v>
      </c>
      <c r="N58" s="19" t="s">
        <v>11</v>
      </c>
      <c r="O58" s="20" t="s">
        <v>12</v>
      </c>
    </row>
    <row r="59" spans="1:15" ht="36" customHeight="1">
      <c r="A59" s="55">
        <v>1</v>
      </c>
      <c r="B59" s="55" t="s">
        <v>149</v>
      </c>
      <c r="C59" s="59">
        <v>49</v>
      </c>
      <c r="D59" s="29" t="s">
        <v>150</v>
      </c>
      <c r="E59" s="15" t="s">
        <v>151</v>
      </c>
      <c r="F59" s="55">
        <v>57</v>
      </c>
      <c r="G59" s="54">
        <v>1378152.34</v>
      </c>
      <c r="H59" s="54">
        <v>402880</v>
      </c>
      <c r="I59" s="54">
        <v>342448</v>
      </c>
      <c r="J59" s="54">
        <v>0</v>
      </c>
      <c r="K59" s="54">
        <v>342448</v>
      </c>
      <c r="L59" s="7">
        <v>0.85</v>
      </c>
      <c r="M59" s="8">
        <v>115</v>
      </c>
      <c r="N59" s="9">
        <v>96.5</v>
      </c>
      <c r="O59" s="7">
        <v>0.83913043478260874</v>
      </c>
    </row>
    <row r="60" spans="1:15" ht="34.5" customHeight="1">
      <c r="A60" s="16"/>
      <c r="B60" s="40"/>
      <c r="C60" s="49"/>
      <c r="D60" s="61"/>
      <c r="E60" s="61"/>
      <c r="F60" s="64"/>
      <c r="G60" s="26">
        <f>SUM(G59:G59)</f>
        <v>1378152.34</v>
      </c>
      <c r="H60" s="26">
        <f>SUM(H59:H59)</f>
        <v>402880</v>
      </c>
      <c r="I60" s="26">
        <f>SUM(I59:I59)</f>
        <v>342448</v>
      </c>
      <c r="J60" s="26">
        <f>SUM(J59:J59)</f>
        <v>0</v>
      </c>
      <c r="K60" s="26">
        <f>SUM(K59:K59)</f>
        <v>342448</v>
      </c>
      <c r="L60" s="65"/>
      <c r="M60" s="66"/>
      <c r="N60" s="67"/>
      <c r="O60" s="68"/>
    </row>
    <row r="61" spans="1:15" ht="19.5" customHeight="1">
      <c r="A61" s="16"/>
      <c r="B61" s="40"/>
      <c r="C61" s="49"/>
      <c r="D61" s="61"/>
      <c r="E61" s="61"/>
      <c r="F61" s="16"/>
      <c r="G61" s="69"/>
      <c r="H61" s="69"/>
      <c r="I61" s="69"/>
      <c r="J61" s="69"/>
      <c r="K61" s="69"/>
      <c r="L61" s="68"/>
      <c r="M61" s="66"/>
      <c r="N61" s="67"/>
      <c r="O61" s="68"/>
    </row>
    <row r="62" spans="1:15" ht="33" customHeight="1">
      <c r="A62" s="98" t="s">
        <v>152</v>
      </c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100"/>
    </row>
    <row r="63" spans="1:15" ht="69.75" customHeight="1">
      <c r="A63" s="17" t="s">
        <v>13</v>
      </c>
      <c r="B63" s="18" t="s">
        <v>0</v>
      </c>
      <c r="C63" s="18" t="s">
        <v>1</v>
      </c>
      <c r="D63" s="18" t="s">
        <v>2</v>
      </c>
      <c r="E63" s="18" t="s">
        <v>3</v>
      </c>
      <c r="F63" s="18" t="s">
        <v>4</v>
      </c>
      <c r="G63" s="19" t="s">
        <v>5</v>
      </c>
      <c r="H63" s="19" t="s">
        <v>6</v>
      </c>
      <c r="I63" s="19" t="s">
        <v>7</v>
      </c>
      <c r="J63" s="19" t="s">
        <v>8</v>
      </c>
      <c r="K63" s="19" t="s">
        <v>9</v>
      </c>
      <c r="L63" s="19" t="s">
        <v>18</v>
      </c>
      <c r="M63" s="19" t="s">
        <v>10</v>
      </c>
      <c r="N63" s="19" t="s">
        <v>11</v>
      </c>
      <c r="O63" s="20" t="s">
        <v>12</v>
      </c>
    </row>
    <row r="64" spans="1:15" ht="45.75" customHeight="1">
      <c r="A64" s="55">
        <v>1</v>
      </c>
      <c r="B64" s="55" t="s">
        <v>153</v>
      </c>
      <c r="C64" s="59">
        <v>77</v>
      </c>
      <c r="D64" s="29" t="s">
        <v>154</v>
      </c>
      <c r="E64" s="15" t="s">
        <v>155</v>
      </c>
      <c r="F64" s="55">
        <v>57</v>
      </c>
      <c r="G64" s="54">
        <v>663840.01</v>
      </c>
      <c r="H64" s="54">
        <v>663840.01</v>
      </c>
      <c r="I64" s="54">
        <v>497880.01</v>
      </c>
      <c r="J64" s="54">
        <v>0</v>
      </c>
      <c r="K64" s="54">
        <v>497880.01</v>
      </c>
      <c r="L64" s="7">
        <v>0.75000000376596765</v>
      </c>
      <c r="M64" s="8">
        <v>115</v>
      </c>
      <c r="N64" s="9">
        <v>111</v>
      </c>
      <c r="O64" s="7">
        <v>0.9652173913043478</v>
      </c>
    </row>
    <row r="65" spans="1:15" ht="38.25" customHeight="1">
      <c r="A65" s="55">
        <v>2</v>
      </c>
      <c r="B65" s="55" t="s">
        <v>156</v>
      </c>
      <c r="C65" s="59">
        <v>83</v>
      </c>
      <c r="D65" s="29" t="s">
        <v>157</v>
      </c>
      <c r="E65" s="15" t="s">
        <v>158</v>
      </c>
      <c r="F65" s="55">
        <v>57</v>
      </c>
      <c r="G65" s="54">
        <v>856893.01</v>
      </c>
      <c r="H65" s="54">
        <v>856893.01</v>
      </c>
      <c r="I65" s="54">
        <v>499997.07</v>
      </c>
      <c r="J65" s="54">
        <v>0</v>
      </c>
      <c r="K65" s="54">
        <v>499997.07</v>
      </c>
      <c r="L65" s="7">
        <v>0.58349999844204592</v>
      </c>
      <c r="M65" s="8">
        <v>115</v>
      </c>
      <c r="N65" s="9">
        <v>103</v>
      </c>
      <c r="O65" s="7">
        <v>0.89565217391304353</v>
      </c>
    </row>
    <row r="66" spans="1:15" ht="49.5" customHeight="1">
      <c r="A66" s="55">
        <v>3</v>
      </c>
      <c r="B66" s="55" t="s">
        <v>159</v>
      </c>
      <c r="C66" s="59">
        <v>73</v>
      </c>
      <c r="D66" s="29" t="s">
        <v>160</v>
      </c>
      <c r="E66" s="15" t="s">
        <v>161</v>
      </c>
      <c r="F66" s="55">
        <v>57</v>
      </c>
      <c r="G66" s="54">
        <v>966899.06</v>
      </c>
      <c r="H66" s="54">
        <v>786096.8</v>
      </c>
      <c r="I66" s="54">
        <v>420954.83</v>
      </c>
      <c r="J66" s="54">
        <v>74286.149999999994</v>
      </c>
      <c r="K66" s="54">
        <v>495240.98</v>
      </c>
      <c r="L66" s="7">
        <v>0.62999999491156811</v>
      </c>
      <c r="M66" s="8">
        <v>115</v>
      </c>
      <c r="N66" s="9">
        <v>101</v>
      </c>
      <c r="O66" s="7">
        <v>0.87826086956521743</v>
      </c>
    </row>
    <row r="67" spans="1:15" ht="40.5" customHeight="1">
      <c r="A67" s="55">
        <v>4</v>
      </c>
      <c r="B67" s="36" t="s">
        <v>162</v>
      </c>
      <c r="C67" s="58">
        <v>85</v>
      </c>
      <c r="D67" s="29" t="s">
        <v>163</v>
      </c>
      <c r="E67" s="29" t="s">
        <v>164</v>
      </c>
      <c r="F67" s="55">
        <v>57</v>
      </c>
      <c r="G67" s="54">
        <v>536000</v>
      </c>
      <c r="H67" s="54">
        <v>536000</v>
      </c>
      <c r="I67" s="54">
        <v>402000</v>
      </c>
      <c r="J67" s="54">
        <v>0</v>
      </c>
      <c r="K67" s="54">
        <v>402000</v>
      </c>
      <c r="L67" s="7">
        <v>0.75</v>
      </c>
      <c r="M67" s="8">
        <v>115</v>
      </c>
      <c r="N67" s="9">
        <v>99</v>
      </c>
      <c r="O67" s="7">
        <v>0.86086956521739133</v>
      </c>
    </row>
    <row r="68" spans="1:15" ht="48" customHeight="1">
      <c r="A68" s="55">
        <v>5</v>
      </c>
      <c r="B68" s="55" t="s">
        <v>165</v>
      </c>
      <c r="C68" s="59">
        <v>65</v>
      </c>
      <c r="D68" s="29" t="s">
        <v>166</v>
      </c>
      <c r="E68" s="15" t="s">
        <v>167</v>
      </c>
      <c r="F68" s="55">
        <v>55</v>
      </c>
      <c r="G68" s="54">
        <v>567110</v>
      </c>
      <c r="H68" s="54">
        <v>567110</v>
      </c>
      <c r="I68" s="54">
        <v>482043.5</v>
      </c>
      <c r="J68" s="54">
        <v>0</v>
      </c>
      <c r="K68" s="54">
        <v>482043.5</v>
      </c>
      <c r="L68" s="7">
        <v>0.85</v>
      </c>
      <c r="M68" s="8">
        <v>115</v>
      </c>
      <c r="N68" s="9">
        <v>89</v>
      </c>
      <c r="O68" s="7">
        <v>0.77391304347826084</v>
      </c>
    </row>
    <row r="69" spans="1:15" ht="34.5" customHeight="1">
      <c r="A69" s="16"/>
      <c r="B69" s="40"/>
      <c r="C69" s="49"/>
      <c r="D69" s="61"/>
      <c r="E69" s="61"/>
      <c r="F69" s="64"/>
      <c r="G69" s="26">
        <f>SUM(G64:G68)</f>
        <v>3590742.08</v>
      </c>
      <c r="H69" s="26">
        <f>SUM(H64:H68)</f>
        <v>3409939.8200000003</v>
      </c>
      <c r="I69" s="26">
        <f>SUM(I64:I68)</f>
        <v>2302875.41</v>
      </c>
      <c r="J69" s="26">
        <f>SUM(J64:J68)</f>
        <v>74286.149999999994</v>
      </c>
      <c r="K69" s="26">
        <f>SUM(K64:K68)</f>
        <v>2377161.56</v>
      </c>
      <c r="L69" s="65"/>
      <c r="M69" s="66"/>
      <c r="N69" s="67"/>
      <c r="O69" s="68"/>
    </row>
    <row r="70" spans="1:15" ht="23.25" customHeight="1">
      <c r="A70" s="16"/>
      <c r="B70" s="40"/>
      <c r="C70" s="49"/>
      <c r="D70" s="61"/>
      <c r="E70" s="61"/>
      <c r="F70" s="16"/>
      <c r="G70" s="69"/>
      <c r="H70" s="69"/>
      <c r="I70" s="69"/>
      <c r="J70" s="69"/>
      <c r="K70" s="69"/>
      <c r="L70" s="68"/>
      <c r="M70" s="66"/>
      <c r="N70" s="67"/>
      <c r="O70" s="68"/>
    </row>
    <row r="71" spans="1:15" ht="36.75" customHeight="1">
      <c r="A71" s="98" t="s">
        <v>168</v>
      </c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100"/>
    </row>
    <row r="72" spans="1:15" ht="73.5" customHeight="1">
      <c r="A72" s="17" t="s">
        <v>13</v>
      </c>
      <c r="B72" s="18" t="s">
        <v>0</v>
      </c>
      <c r="C72" s="18" t="s">
        <v>1</v>
      </c>
      <c r="D72" s="18" t="s">
        <v>2</v>
      </c>
      <c r="E72" s="18" t="s">
        <v>3</v>
      </c>
      <c r="F72" s="18" t="s">
        <v>4</v>
      </c>
      <c r="G72" s="19" t="s">
        <v>5</v>
      </c>
      <c r="H72" s="19" t="s">
        <v>6</v>
      </c>
      <c r="I72" s="19" t="s">
        <v>7</v>
      </c>
      <c r="J72" s="19" t="s">
        <v>8</v>
      </c>
      <c r="K72" s="19" t="s">
        <v>9</v>
      </c>
      <c r="L72" s="19" t="s">
        <v>18</v>
      </c>
      <c r="M72" s="19" t="s">
        <v>10</v>
      </c>
      <c r="N72" s="19" t="s">
        <v>11</v>
      </c>
      <c r="O72" s="20" t="s">
        <v>12</v>
      </c>
    </row>
    <row r="73" spans="1:15" ht="41.25" customHeight="1">
      <c r="A73" s="55">
        <v>1</v>
      </c>
      <c r="B73" s="55" t="s">
        <v>169</v>
      </c>
      <c r="C73" s="59">
        <v>87</v>
      </c>
      <c r="D73" s="29" t="s">
        <v>170</v>
      </c>
      <c r="E73" s="15" t="s">
        <v>171</v>
      </c>
      <c r="F73" s="55">
        <v>56</v>
      </c>
      <c r="G73" s="54">
        <v>729921.85</v>
      </c>
      <c r="H73" s="54">
        <v>729921.85</v>
      </c>
      <c r="I73" s="54">
        <v>499996.47</v>
      </c>
      <c r="J73" s="54">
        <v>0</v>
      </c>
      <c r="K73" s="54">
        <v>499996.47</v>
      </c>
      <c r="L73" s="7">
        <v>0.68500000376752657</v>
      </c>
      <c r="M73" s="8">
        <v>115</v>
      </c>
      <c r="N73" s="9">
        <v>108</v>
      </c>
      <c r="O73" s="7">
        <v>0.93913043478260871</v>
      </c>
    </row>
    <row r="74" spans="1:15" ht="48" customHeight="1">
      <c r="A74" s="55">
        <v>2</v>
      </c>
      <c r="B74" s="55" t="s">
        <v>172</v>
      </c>
      <c r="C74" s="59">
        <v>91</v>
      </c>
      <c r="D74" s="29" t="s">
        <v>173</v>
      </c>
      <c r="E74" s="15" t="s">
        <v>174</v>
      </c>
      <c r="F74" s="55">
        <v>57</v>
      </c>
      <c r="G74" s="54">
        <v>538059</v>
      </c>
      <c r="H74" s="54">
        <v>538059</v>
      </c>
      <c r="I74" s="54">
        <v>446588.97</v>
      </c>
      <c r="J74" s="54">
        <v>0</v>
      </c>
      <c r="K74" s="54">
        <v>446588.97</v>
      </c>
      <c r="L74" s="7">
        <v>0.83</v>
      </c>
      <c r="M74" s="8">
        <v>115</v>
      </c>
      <c r="N74" s="9">
        <v>82.5</v>
      </c>
      <c r="O74" s="7">
        <v>0.71739130434782605</v>
      </c>
    </row>
    <row r="75" spans="1:15" ht="44.25" customHeight="1">
      <c r="A75" s="55">
        <v>3</v>
      </c>
      <c r="B75" s="55" t="s">
        <v>175</v>
      </c>
      <c r="C75" s="59">
        <v>89</v>
      </c>
      <c r="D75" s="29" t="s">
        <v>176</v>
      </c>
      <c r="E75" s="15" t="s">
        <v>177</v>
      </c>
      <c r="F75" s="55">
        <v>57</v>
      </c>
      <c r="G75" s="54">
        <v>611438</v>
      </c>
      <c r="H75" s="54">
        <v>490600</v>
      </c>
      <c r="I75" s="54">
        <v>354458.5</v>
      </c>
      <c r="J75" s="54">
        <v>62551.5</v>
      </c>
      <c r="K75" s="54">
        <v>417010</v>
      </c>
      <c r="L75" s="7">
        <v>0.85</v>
      </c>
      <c r="M75" s="8">
        <v>115</v>
      </c>
      <c r="N75" s="9">
        <v>78.5</v>
      </c>
      <c r="O75" s="7">
        <v>0.68260869565217386</v>
      </c>
    </row>
    <row r="76" spans="1:15" ht="34.5" customHeight="1">
      <c r="A76" s="16"/>
      <c r="B76" s="40"/>
      <c r="C76" s="49"/>
      <c r="D76" s="61"/>
      <c r="E76" s="61"/>
      <c r="F76" s="64"/>
      <c r="G76" s="26">
        <f>SUM(G73:G75)</f>
        <v>1879418.85</v>
      </c>
      <c r="H76" s="26">
        <f>SUM(H73:H75)</f>
        <v>1758580.85</v>
      </c>
      <c r="I76" s="26">
        <f>SUM(I73:I75)</f>
        <v>1301043.94</v>
      </c>
      <c r="J76" s="26">
        <f>SUM(J73:J75)</f>
        <v>62551.5</v>
      </c>
      <c r="K76" s="26">
        <f>SUM(K73:K75)</f>
        <v>1363595.44</v>
      </c>
      <c r="L76" s="65"/>
      <c r="M76" s="66"/>
      <c r="N76" s="67"/>
      <c r="O76" s="68"/>
    </row>
    <row r="77" spans="1:15">
      <c r="A77" s="16"/>
      <c r="B77" s="40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</row>
    <row r="78" spans="1:15" ht="15.75" thickBot="1">
      <c r="A78" s="40"/>
      <c r="B78" s="44"/>
      <c r="C78" s="45" t="s">
        <v>101</v>
      </c>
      <c r="D78" s="40"/>
      <c r="E78" s="40"/>
      <c r="F78" s="40"/>
      <c r="G78" s="40"/>
      <c r="H78" s="40"/>
      <c r="I78" s="57"/>
      <c r="J78" s="40"/>
      <c r="K78" s="40"/>
      <c r="L78" s="40"/>
      <c r="M78" s="40"/>
      <c r="N78" s="40"/>
      <c r="O78" s="40"/>
    </row>
    <row r="79" spans="1:15" ht="15" thickTop="1">
      <c r="A79" s="32"/>
      <c r="B79" s="33"/>
      <c r="C79" s="33"/>
      <c r="D79" s="33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</row>
    <row r="80" spans="1:15" ht="60" customHeight="1">
      <c r="A80" s="4"/>
      <c r="B80" s="4"/>
      <c r="C80" s="4"/>
      <c r="D80" s="4"/>
      <c r="E80" s="101" t="s">
        <v>181</v>
      </c>
      <c r="F80" s="102"/>
      <c r="G80" s="103"/>
      <c r="H80" s="5"/>
      <c r="I80" s="104" t="s">
        <v>178</v>
      </c>
      <c r="J80" s="104"/>
      <c r="K80" s="104"/>
      <c r="L80" s="104"/>
      <c r="M80" s="104"/>
      <c r="N80" s="104"/>
      <c r="O80" s="104"/>
    </row>
    <row r="81" spans="1:15">
      <c r="A81" s="4"/>
      <c r="B81" s="33"/>
      <c r="C81" s="4"/>
      <c r="D81" s="4"/>
      <c r="E81" s="105" t="s">
        <v>96</v>
      </c>
      <c r="F81" s="55" t="s">
        <v>14</v>
      </c>
      <c r="G81" s="55" t="s">
        <v>15</v>
      </c>
      <c r="H81" s="4"/>
      <c r="I81" s="107" t="s">
        <v>17</v>
      </c>
      <c r="J81" s="107"/>
      <c r="K81" s="107"/>
      <c r="L81" s="95" t="s">
        <v>14</v>
      </c>
      <c r="M81" s="96"/>
      <c r="N81" s="95" t="s">
        <v>15</v>
      </c>
      <c r="O81" s="96"/>
    </row>
    <row r="82" spans="1:15">
      <c r="A82" s="4"/>
      <c r="B82" s="4"/>
      <c r="C82" s="5"/>
      <c r="D82" s="4"/>
      <c r="E82" s="106"/>
      <c r="F82" s="54">
        <v>3000000</v>
      </c>
      <c r="G82" s="54">
        <f>F82*F86</f>
        <v>12847500</v>
      </c>
      <c r="H82" s="4"/>
      <c r="I82" s="107"/>
      <c r="J82" s="107"/>
      <c r="K82" s="107"/>
      <c r="L82" s="86">
        <v>71153445</v>
      </c>
      <c r="M82" s="87"/>
      <c r="N82" s="89">
        <f>L82*L91</f>
        <v>304714628.21249998</v>
      </c>
      <c r="O82" s="89"/>
    </row>
    <row r="83" spans="1:15" ht="26.25" customHeight="1">
      <c r="A83" s="4"/>
      <c r="B83" s="4"/>
      <c r="C83" s="4"/>
      <c r="D83" s="4"/>
      <c r="E83" s="56" t="s">
        <v>179</v>
      </c>
      <c r="F83" s="54">
        <f>G83/F86</f>
        <v>2573895.3905429072</v>
      </c>
      <c r="G83" s="54">
        <v>11022707.01</v>
      </c>
      <c r="H83" s="4"/>
      <c r="I83" s="90" t="s">
        <v>98</v>
      </c>
      <c r="J83" s="91"/>
      <c r="K83" s="92"/>
      <c r="L83" s="93">
        <f>N83/L91</f>
        <v>28081864.805604205</v>
      </c>
      <c r="M83" s="94"/>
      <c r="N83" s="97">
        <v>120260586.03</v>
      </c>
      <c r="O83" s="97"/>
    </row>
    <row r="84" spans="1:15" ht="26.25" customHeight="1">
      <c r="A84" s="4"/>
      <c r="B84" s="4"/>
      <c r="C84" s="4"/>
      <c r="D84" s="5"/>
      <c r="E84" s="56" t="s">
        <v>180</v>
      </c>
      <c r="F84" s="54">
        <f>G84/F86</f>
        <v>350247.50262697024</v>
      </c>
      <c r="G84" s="54">
        <v>1499934.93</v>
      </c>
      <c r="H84" s="4"/>
      <c r="I84" s="90" t="s">
        <v>97</v>
      </c>
      <c r="J84" s="91"/>
      <c r="K84" s="92"/>
      <c r="L84" s="93">
        <f>N84/L91</f>
        <v>3207352.7962638647</v>
      </c>
      <c r="M84" s="94"/>
      <c r="N84" s="97">
        <v>13735488.35</v>
      </c>
      <c r="O84" s="97"/>
    </row>
    <row r="85" spans="1:15" ht="28.5" customHeight="1">
      <c r="A85" s="4"/>
      <c r="B85" s="4"/>
      <c r="C85" s="37"/>
      <c r="D85" s="4"/>
      <c r="E85" s="56" t="s">
        <v>16</v>
      </c>
      <c r="F85" s="54">
        <f>G85/F86</f>
        <v>75857.106830122662</v>
      </c>
      <c r="G85" s="54">
        <f>G82-G83-G84</f>
        <v>324858.06000000029</v>
      </c>
      <c r="H85" s="4"/>
      <c r="I85" s="90" t="s">
        <v>100</v>
      </c>
      <c r="J85" s="91"/>
      <c r="K85" s="92"/>
      <c r="L85" s="93">
        <f>N85/L91</f>
        <v>20439833.006421484</v>
      </c>
      <c r="M85" s="94"/>
      <c r="N85" s="93">
        <v>87533584.849999994</v>
      </c>
      <c r="O85" s="94"/>
    </row>
    <row r="86" spans="1:15" ht="30" customHeight="1">
      <c r="A86" s="4"/>
      <c r="B86" s="4"/>
      <c r="C86" s="4"/>
      <c r="D86" s="4"/>
      <c r="E86" s="53" t="s">
        <v>108</v>
      </c>
      <c r="F86" s="95">
        <v>4.2824999999999998</v>
      </c>
      <c r="G86" s="96"/>
      <c r="H86" s="4"/>
      <c r="I86" s="90" t="s">
        <v>99</v>
      </c>
      <c r="J86" s="91"/>
      <c r="K86" s="92"/>
      <c r="L86" s="93">
        <f>N86/L91</f>
        <v>0</v>
      </c>
      <c r="M86" s="94"/>
      <c r="N86" s="93">
        <v>0</v>
      </c>
      <c r="O86" s="94"/>
    </row>
    <row r="87" spans="1:15" ht="26.25" customHeight="1">
      <c r="A87" s="4"/>
      <c r="B87" s="4"/>
      <c r="C87" s="4"/>
      <c r="D87" s="4"/>
      <c r="E87" s="16"/>
      <c r="F87" s="16"/>
      <c r="G87" s="16"/>
      <c r="H87" s="4"/>
      <c r="I87" s="90" t="s">
        <v>102</v>
      </c>
      <c r="J87" s="91"/>
      <c r="K87" s="92"/>
      <c r="L87" s="93">
        <v>2000000</v>
      </c>
      <c r="M87" s="94"/>
      <c r="N87" s="93">
        <f>L87*L91</f>
        <v>8565000</v>
      </c>
      <c r="O87" s="94"/>
    </row>
    <row r="88" spans="1:15" ht="22.5" customHeight="1">
      <c r="A88" s="4"/>
      <c r="B88" s="4"/>
      <c r="C88" s="4"/>
      <c r="D88" s="4"/>
      <c r="E88" s="16"/>
      <c r="F88" s="16"/>
      <c r="G88" s="16"/>
      <c r="H88" s="4"/>
      <c r="I88" s="90" t="s">
        <v>103</v>
      </c>
      <c r="J88" s="91"/>
      <c r="K88" s="92"/>
      <c r="L88" s="93">
        <f>N88/L91</f>
        <v>2924142.8931698776</v>
      </c>
      <c r="M88" s="94"/>
      <c r="N88" s="93">
        <f>G83+G84</f>
        <v>12522641.939999999</v>
      </c>
      <c r="O88" s="94"/>
    </row>
    <row r="89" spans="1:15" ht="28.5" customHeight="1">
      <c r="A89" s="4"/>
      <c r="B89" s="4"/>
      <c r="C89" s="4"/>
      <c r="D89" s="4"/>
      <c r="E89" s="16"/>
      <c r="F89" s="16"/>
      <c r="G89" s="70"/>
      <c r="H89" s="4"/>
      <c r="I89" s="83" t="s">
        <v>22</v>
      </c>
      <c r="J89" s="84"/>
      <c r="K89" s="85"/>
      <c r="L89" s="86">
        <f>N89/L91</f>
        <v>21745763.377851721</v>
      </c>
      <c r="M89" s="87"/>
      <c r="N89" s="86">
        <v>93126231.665649995</v>
      </c>
      <c r="O89" s="87"/>
    </row>
    <row r="90" spans="1:15" ht="57" customHeight="1">
      <c r="A90" s="4"/>
      <c r="B90" s="4"/>
      <c r="C90" s="4"/>
      <c r="D90" s="4"/>
      <c r="E90" s="4"/>
      <c r="F90" s="4"/>
      <c r="G90" s="5"/>
      <c r="H90" s="4"/>
      <c r="I90" s="88" t="s">
        <v>104</v>
      </c>
      <c r="J90" s="88"/>
      <c r="K90" s="88"/>
      <c r="L90" s="86">
        <f>N90/L91</f>
        <v>13614267.688417982</v>
      </c>
      <c r="M90" s="87"/>
      <c r="N90" s="89">
        <f>N89-N84-N86-N87-N88</f>
        <v>58303101.375650004</v>
      </c>
      <c r="O90" s="89"/>
    </row>
    <row r="91" spans="1:15" ht="22.5" customHeight="1">
      <c r="A91" s="4"/>
      <c r="B91" s="4"/>
      <c r="C91" s="4"/>
      <c r="D91" s="4"/>
      <c r="E91" s="4"/>
      <c r="F91" s="4"/>
      <c r="G91" s="4"/>
      <c r="H91" s="4"/>
      <c r="I91" s="79" t="s">
        <v>109</v>
      </c>
      <c r="J91" s="80"/>
      <c r="K91" s="81"/>
      <c r="L91" s="82">
        <v>4.2824999999999998</v>
      </c>
      <c r="M91" s="82"/>
      <c r="N91" s="82"/>
      <c r="O91" s="82"/>
    </row>
  </sheetData>
  <autoFilter ref="A3:O32"/>
  <sortState ref="B4:O29">
    <sortCondition descending="1" ref="O4:O29"/>
  </sortState>
  <mergeCells count="49">
    <mergeCell ref="T44:U44"/>
    <mergeCell ref="Q45:S45"/>
    <mergeCell ref="T45:U45"/>
    <mergeCell ref="A1:O1"/>
    <mergeCell ref="A2:O2"/>
    <mergeCell ref="A32:O32"/>
    <mergeCell ref="A39:O39"/>
    <mergeCell ref="A40:O40"/>
    <mergeCell ref="A50:O50"/>
    <mergeCell ref="Q44:S44"/>
    <mergeCell ref="Q43:R43"/>
    <mergeCell ref="A57:O57"/>
    <mergeCell ref="A62:O62"/>
    <mergeCell ref="A71:O71"/>
    <mergeCell ref="E80:G80"/>
    <mergeCell ref="I80:O80"/>
    <mergeCell ref="E81:E82"/>
    <mergeCell ref="I81:K82"/>
    <mergeCell ref="L81:M81"/>
    <mergeCell ref="N81:O81"/>
    <mergeCell ref="L82:M82"/>
    <mergeCell ref="N82:O82"/>
    <mergeCell ref="I83:K83"/>
    <mergeCell ref="L83:M83"/>
    <mergeCell ref="N83:O83"/>
    <mergeCell ref="I84:K84"/>
    <mergeCell ref="L84:M84"/>
    <mergeCell ref="N84:O84"/>
    <mergeCell ref="I85:K85"/>
    <mergeCell ref="L85:M85"/>
    <mergeCell ref="N85:O85"/>
    <mergeCell ref="F86:G86"/>
    <mergeCell ref="I86:K86"/>
    <mergeCell ref="L86:M86"/>
    <mergeCell ref="N86:O86"/>
    <mergeCell ref="I87:K87"/>
    <mergeCell ref="L87:M87"/>
    <mergeCell ref="N87:O87"/>
    <mergeCell ref="I88:K88"/>
    <mergeCell ref="L88:M88"/>
    <mergeCell ref="N88:O88"/>
    <mergeCell ref="I91:K91"/>
    <mergeCell ref="L91:O91"/>
    <mergeCell ref="I89:K89"/>
    <mergeCell ref="L89:M89"/>
    <mergeCell ref="N89:O89"/>
    <mergeCell ref="I90:K90"/>
    <mergeCell ref="L90:M90"/>
    <mergeCell ref="N90:O90"/>
  </mergeCells>
  <pageMargins left="0.39370078740157483" right="0.15748031496062992" top="0.35433070866141736" bottom="0.19685039370078741" header="0.15748031496062992" footer="0.15748031496062992"/>
  <pageSetup paperSize="9" scale="44" orientation="landscape" r:id="rId1"/>
  <rowBreaks count="3" manualBreakCount="3">
    <brk id="31" max="14" man="1"/>
    <brk id="56" max="14" man="1"/>
    <brk id="94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S1"/>
  <sheetViews>
    <sheetView workbookViewId="0">
      <selection sqref="A1:S1"/>
    </sheetView>
  </sheetViews>
  <sheetFormatPr defaultRowHeight="14.25"/>
  <sheetData>
    <row r="1" spans="1:19">
      <c r="A1">
        <v>18</v>
      </c>
      <c r="B1">
        <v>24</v>
      </c>
      <c r="C1">
        <v>28</v>
      </c>
      <c r="D1">
        <v>30</v>
      </c>
      <c r="E1">
        <v>34</v>
      </c>
      <c r="F1">
        <v>38</v>
      </c>
      <c r="G1">
        <v>39</v>
      </c>
      <c r="H1">
        <v>47</v>
      </c>
      <c r="I1">
        <v>48</v>
      </c>
      <c r="J1">
        <v>57</v>
      </c>
      <c r="K1">
        <v>64</v>
      </c>
      <c r="L1">
        <v>65</v>
      </c>
      <c r="M1">
        <v>66</v>
      </c>
      <c r="N1">
        <v>69</v>
      </c>
      <c r="O1">
        <v>70</v>
      </c>
      <c r="P1">
        <v>72</v>
      </c>
      <c r="Q1">
        <v>88</v>
      </c>
      <c r="R1">
        <v>89</v>
      </c>
      <c r="S1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Arkusz1</vt:lpstr>
      <vt:lpstr>Arkusz2</vt:lpstr>
      <vt:lpstr>Arkusz1!Obszar_wydruku</vt:lpstr>
      <vt:lpstr>Arkusz1!Tytuły_wydruku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Greda</dc:creator>
  <cp:lastModifiedBy>kmazur</cp:lastModifiedBy>
  <cp:lastPrinted>2013-09-12T14:17:46Z</cp:lastPrinted>
  <dcterms:created xsi:type="dcterms:W3CDTF">2012-10-01T08:07:18Z</dcterms:created>
  <dcterms:modified xsi:type="dcterms:W3CDTF">2013-10-03T08:46:40Z</dcterms:modified>
</cp:coreProperties>
</file>