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19200" windowHeight="12015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Arkusz1!$A$2:$P$40</definedName>
  </definedNames>
  <calcPr calcId="125725"/>
</workbook>
</file>

<file path=xl/calcChain.xml><?xml version="1.0" encoding="utf-8"?>
<calcChain xmlns="http://schemas.openxmlformats.org/spreadsheetml/2006/main">
  <c r="L49" i="1"/>
  <c r="L40" l="1"/>
  <c r="K40"/>
  <c r="J40"/>
  <c r="I40"/>
  <c r="H40"/>
  <c r="L48"/>
  <c r="L47"/>
  <c r="L53" l="1"/>
  <c r="L51"/>
  <c r="N52"/>
  <c r="N54" s="1"/>
  <c r="L54" s="1"/>
  <c r="L52" l="1"/>
  <c r="N46" l="1"/>
</calcChain>
</file>

<file path=xl/sharedStrings.xml><?xml version="1.0" encoding="utf-8"?>
<sst xmlns="http://schemas.openxmlformats.org/spreadsheetml/2006/main" count="241" uniqueCount="205">
  <si>
    <t>Lp</t>
  </si>
  <si>
    <t xml:space="preserve">Nr rejestracyjny </t>
  </si>
  <si>
    <t>Nr kancelaryjny</t>
  </si>
  <si>
    <t>Nr KSI</t>
  </si>
  <si>
    <t>Wnioskodawca</t>
  </si>
  <si>
    <t xml:space="preserve">Tytuł </t>
  </si>
  <si>
    <t>Kategoria interwencji</t>
  </si>
  <si>
    <t>Całkowita Wartość Projektu w PLN</t>
  </si>
  <si>
    <t>Koszty kwalifikowalne</t>
  </si>
  <si>
    <t>Wnioskowana kwota z EFRR w PLN</t>
  </si>
  <si>
    <t>Wnioskowana kwota z budżetu państwa (nie zawsze wystąpi)</t>
  </si>
  <si>
    <t>Kwota wnioskowana z EFRR + budżetu państwa w PLN</t>
  </si>
  <si>
    <t>Procent dofinansowania z EFRR</t>
  </si>
  <si>
    <t>Procent maksymalnej liczby punktów możliwych do
zdobycia</t>
  </si>
  <si>
    <t>MJWPU.420-129/13</t>
  </si>
  <si>
    <t>1331/13</t>
  </si>
  <si>
    <t>RPMA.01.05.00-14-024/13</t>
  </si>
  <si>
    <t>Jarosław Zagożdżon AUTO-GAZ CENTRUM</t>
  </si>
  <si>
    <t>„Rozbudowa przedsiębiorstwa z wykorzystaniem innowacyjnej hamowni i wprowadzenie na rynek nowego produktu szansą na poprawę konkurencyjności firmy Jarosław Zagożdżon AUTO-GAZ CENTRUM”</t>
  </si>
  <si>
    <t>07</t>
  </si>
  <si>
    <t>RPMA.01.05.00-14-018/13</t>
  </si>
  <si>
    <t>MJWPU.420-138/13</t>
  </si>
  <si>
    <t>1419/13</t>
  </si>
  <si>
    <t>RPMA.01.05.00-14-010/13</t>
  </si>
  <si>
    <t>Marian Janiszek i Wspólnicy spółka jawna MAR-ROM</t>
  </si>
  <si>
    <t>Budowa stacji paliwowej zasilanej energią odnawialną</t>
  </si>
  <si>
    <t>MJWPU.420-139/13</t>
  </si>
  <si>
    <t>1379/13</t>
  </si>
  <si>
    <t>LOOBO SPÓŁKA Z OGRANICZONĄ ODPOWIEDZIALNOŚCIĄ</t>
  </si>
  <si>
    <t>Podniesienie konkurencyjności firmy poprzez wprowadzenie nowoczesnych technologii odbioru i przetwarzania surowców wtórnych</t>
  </si>
  <si>
    <t>MJWPU.420-140/13</t>
  </si>
  <si>
    <t>1374/13</t>
  </si>
  <si>
    <t>RPMA.01.05.00-14-025/13</t>
  </si>
  <si>
    <t>"KRATKI. PL" MAREK BAL</t>
  </si>
  <si>
    <t>„Wzrost konkurencyjności firmy KRATKI.PL poprzez wprowadzenie nowych produktów na rynek międzynarodowy”.</t>
  </si>
  <si>
    <t>MJWPU.420-142/13</t>
  </si>
  <si>
    <t>1365/13</t>
  </si>
  <si>
    <t>PIWOWAR Spółka z ograniczoną odpowiedzialnością</t>
  </si>
  <si>
    <t>Rozbudowa parku maszynowego w celu rozszerzenia asortymentu usług pralniczych przez PIWOWAR Sp. z o. o.</t>
  </si>
  <si>
    <t>RPMA.01.05.00-14-016/13</t>
  </si>
  <si>
    <t>MJWPU.420-150/13</t>
  </si>
  <si>
    <t>1360/13</t>
  </si>
  <si>
    <t>RPMA.01.05.00-14-006/13</t>
  </si>
  <si>
    <t>MJM MOLAK SPÓŁKA Z OGRANICZONĄ ODPOWIEDZIALNOŚCIĄ</t>
  </si>
  <si>
    <t>Rozwój i dywersyfikacja działalności MJM MOLAK poprzez działania inwestycyjne</t>
  </si>
  <si>
    <t>MJWPU.420-155/13</t>
  </si>
  <si>
    <t>1373/13</t>
  </si>
  <si>
    <t>RPMA.01.05.00-14-021/13</t>
  </si>
  <si>
    <t>Polski Bank Komórek Macierzystych Spółka Akcyjna</t>
  </si>
  <si>
    <t>Wprowadzenie do praktyki gospodarczej innowacyjnych metod krioprezerwacji</t>
  </si>
  <si>
    <t>MJWPU.420-158/13</t>
  </si>
  <si>
    <t>1416/13</t>
  </si>
  <si>
    <t>RPMA.01.05.00-14-007/13</t>
  </si>
  <si>
    <t>POKUSA ANDRZEJ "LENAAL"</t>
  </si>
  <si>
    <t>Wzrost konkurencyjności firmy LENAAL poprzez wdrożenie innowacyjnej technologii wytwarzania odlewów ze stopów aluminium</t>
  </si>
  <si>
    <t>MJWPU.420-160/13</t>
  </si>
  <si>
    <t>1424/13</t>
  </si>
  <si>
    <t>RPMA.01.05.00-14-023/13</t>
  </si>
  <si>
    <t>AWENTA E.W.A. CHOMKA SPÓŁKA JAWNA</t>
  </si>
  <si>
    <t>Wzrost konkurencyjności przedsiębiorstwa Awenta E.W.A Chomka Sp. J. poprzez wdrożenie innowacji technologicznych oraz produktowych</t>
  </si>
  <si>
    <t>MJWPU.420-163/13</t>
  </si>
  <si>
    <t>1393/13</t>
  </si>
  <si>
    <t>RPMA.01.05.00-14-005/13</t>
  </si>
  <si>
    <t>AGD PASTERSKI SPÓŁKA JAWNA</t>
  </si>
  <si>
    <t>Wdrożenie 3-stopniowego procesu zmywania nadruku z folii przeznaczonej do recyklingu celem wzrostu konkurencyjności firmy AGD PASTERSKI</t>
  </si>
  <si>
    <t>MJWPU.420-168/13</t>
  </si>
  <si>
    <t>1371/13</t>
  </si>
  <si>
    <t>RPMA.01.05.00-14-026/13</t>
  </si>
  <si>
    <t>Drukpol Spółka Akcyjna</t>
  </si>
  <si>
    <t>Poprawa konkurencyjności Drukpol SA poprzez wdrożenie innowacyjnej technologii i wyników prac B+R</t>
  </si>
  <si>
    <t>MJWPU.420-170/13</t>
  </si>
  <si>
    <t>1389/13</t>
  </si>
  <si>
    <t>RPMA.01.05.00-14-027/13</t>
  </si>
  <si>
    <t>DEKOR-Publidecor Spółka z ograniczoną odpowiedzialnością</t>
  </si>
  <si>
    <t>Inwestycja w rozwój Spółki DEKOR-Publidecor poprzez wprowadzenie technologii płaskiego punktu oraz kontroli odchyleń w procesie produkcji etykiet</t>
  </si>
  <si>
    <t>MJWPU.420-171/13</t>
  </si>
  <si>
    <t>1376/13</t>
  </si>
  <si>
    <t>RPMA.01.05.00-14-004/13</t>
  </si>
  <si>
    <t>Andrzej Baranowski, Teresa Baranowska prowadzący działalność gospodarczą w formie spółki cywilnej pod nazwą "Przedsiębiorstwo Produkcyjno-Handlowe FOLPAK"</t>
  </si>
  <si>
    <t>Wzrost konkurencyjności przedsiębiorstwa FOLPAK przez wdrożenie innowacyjnej technologii i wyników prac B+R</t>
  </si>
  <si>
    <t>MJWPU.420-173/13</t>
  </si>
  <si>
    <t>1396/13</t>
  </si>
  <si>
    <t>RPMA.01.05.00-14-003/13</t>
  </si>
  <si>
    <t>"CARPOL" SPÓŁKA Z OGRANICZONĄ ODPOWIEDZIALNOŚCIĄ</t>
  </si>
  <si>
    <t>Wzrost konkurencyjności CARPOL Sp. z o.o. poprzez wdrożenie innowacyjnych technologii i produktów powstałych w wyniku prac B+R</t>
  </si>
  <si>
    <t>MJWPU.420-175/13</t>
  </si>
  <si>
    <t>1417/13</t>
  </si>
  <si>
    <t>RPMA.01.05.00-14-019/13</t>
  </si>
  <si>
    <t>GRANNA Sp. z o.o.</t>
  </si>
  <si>
    <t>Optymalizacja procesów produkcyjnych w oparciu o autorski patent i budowę pomieszczenia do sezonowania surowca produkcyjnego.</t>
  </si>
  <si>
    <t>MJWPU.420-176/13</t>
  </si>
  <si>
    <t>1418/13</t>
  </si>
  <si>
    <t>RPMA.01.05.00-14-022/13</t>
  </si>
  <si>
    <t>PFTechnology Spółka z ograniczoną odpowiedzialnością</t>
  </si>
  <si>
    <t>Wzrost konkurencyjności firmy PFTechnology poprzez wprowadzenie nowych produktów w oparciu o wdrożenie innowacyjnej technologii produkcji.</t>
  </si>
  <si>
    <t>MJWPU.420-177/13</t>
  </si>
  <si>
    <t>1403/13</t>
  </si>
  <si>
    <t>RPMA.01.05.00-14-008/13</t>
  </si>
  <si>
    <t>POLFER Podzespoły Indukcyjne Spółka Akcyjna</t>
  </si>
  <si>
    <t>Rozwój Spółki POLFER PI poprzez zakup innowacyjnych technologii do produkcji cewek powietrznych do wyłączników i zaworów oraz cewek do przepływomierzy.</t>
  </si>
  <si>
    <t>MJWPU.420-179/13</t>
  </si>
  <si>
    <t>1427/13</t>
  </si>
  <si>
    <t>RPMA.01.05.00-14-020/13</t>
  </si>
  <si>
    <t>Italian Fashion by Guazzone Spółka z ograniczoną odpowiedzialnością</t>
  </si>
  <si>
    <t>Podniesienie konkurencyjności przedsiębiorstwa Italian Fashion by Guazzone Sp. z o.o. poprzez inwestycje w innowacyjne środki trwałe</t>
  </si>
  <si>
    <t>MJWPU.420-147/13</t>
  </si>
  <si>
    <t>1402/13</t>
  </si>
  <si>
    <t>Fabryka Obrabiarek Precyzyjnych AVIA Spółka Akcyjna</t>
  </si>
  <si>
    <t>Wdrożenie do produkcji obrabiarek o innowacyjnej technologii kompletnej obróbki kształtowej w jednym zamocowaniu</t>
  </si>
  <si>
    <t>MJWPU.420-148/13</t>
  </si>
  <si>
    <t>1408/13</t>
  </si>
  <si>
    <t>Przedsiębiorstwo Produkcyjno-Handlowe "WR" Spółka z Ograniczoną Odpowiedzialnością</t>
  </si>
  <si>
    <t>Wzrost konkurencyjność Spółki WR poprzez implementację innowacyjnych
rozwiązań</t>
  </si>
  <si>
    <t>MJWPU.420-151/13</t>
  </si>
  <si>
    <t>1385/13</t>
  </si>
  <si>
    <t>RPMA.01.05.00-14-034/13</t>
  </si>
  <si>
    <t>Maciej i Bartosz Popielawscy „PIMET” Spółka Jawna</t>
  </si>
  <si>
    <t>Poprawa jakości odlewów ze stopów cynku poprzez racjonalizację technologii topienia i przygotowania ciekłego metalu w celu ich adaptacji i wdrożenia w warunkach odlewni PIMET S.J.</t>
  </si>
  <si>
    <t>MJWPU.420-156/13</t>
  </si>
  <si>
    <t>1412/13</t>
  </si>
  <si>
    <t>Przedsiębiorstwo Produkcyjno Usługowo Handlowe ALPAR Artur i Piotr Kowalscy Spółka Jawna</t>
  </si>
  <si>
    <t>Inwestycja w innowacyjną linię technologiczną do cynkowania termodyfuzyjnego drogą dowzrostu konkurencyjności firmy PPUH ALPAR Artur i Piotr Kowalscy spółka jawna</t>
  </si>
  <si>
    <t>MJWPU.420-159/13</t>
  </si>
  <si>
    <t>1410/13</t>
  </si>
  <si>
    <t>PETRORAD SPÓŁKA Z OGRANICZONĄ ODPOWIEDZIALNOŚCIĄ</t>
  </si>
  <si>
    <t>Wzrost konkurencyjności firmy Petrorad sp. z o.o. poprzez zakup innowacyjnego wyposażenia myjni bezdotykowych oraz zastosowania proekologicznych rozwiązań.</t>
  </si>
  <si>
    <t>MJWPU.420-162/13</t>
  </si>
  <si>
    <t>1359/13</t>
  </si>
  <si>
    <t>Laboratorium Kosmetyczne FLOSLEK Furmanek sp.j.</t>
  </si>
  <si>
    <t>„Projekt rozszerzenia oferty firmy o innowacyjną, kompleksową linię dermokosmetyków dla osób o skórze wrażliwej.”</t>
  </si>
  <si>
    <t>MJWPU.420-164/13</t>
  </si>
  <si>
    <t>1407/13</t>
  </si>
  <si>
    <t>Ryszard Klepacz REDAR Przedsiębiorstwo Produkcyjno Handlowo Usługowe.</t>
  </si>
  <si>
    <t>Implementacja najnowocześniejszych rozwiązań technologicznych i organizacyjnych środkiem do wzrostu innowacyjności i konkurencyjności przedsiębiorstwa na rynku międzynarodowym.</t>
  </si>
  <si>
    <t>MJWPU.420-165/13</t>
  </si>
  <si>
    <t>1409/13</t>
  </si>
  <si>
    <t>"WIKO Company" Spółka Akcyjna</t>
  </si>
  <si>
    <t>Udoskonalenie oraz rozszerzenie asortymentu spółki WIKO Company w zakresie mebli sklepowych w rezultacie przeprowadzenia nowej inwestycji oraz wdrożenia wyników prac B+R</t>
  </si>
  <si>
    <t>MJWPU.420-172/13</t>
  </si>
  <si>
    <t>1421/13</t>
  </si>
  <si>
    <t>WOJTPOL T.Wojtysiak Z. Krześniak Sp. J.</t>
  </si>
  <si>
    <t>Podniesienie konkurencyjności firmy "WOJTPOL" poprzez zaimplementowanie do oferty przedsiębiorstwa 2 nowych usług z zakresu projektowania i wykonawstwa konstrukcji stalowych.</t>
  </si>
  <si>
    <t>MJWPU.420-180/13</t>
  </si>
  <si>
    <t>1413/13</t>
  </si>
  <si>
    <t>Plast Service Pack Rumiński Konrad Jan</t>
  </si>
  <si>
    <t>Rozwój firmy Past Service Pack poprzez zakup maszyn niezbędnych do wdrożenia nowych innowacyjnych produktów</t>
  </si>
  <si>
    <t>MJWPU.420-146/13</t>
  </si>
  <si>
    <t>1383/13</t>
  </si>
  <si>
    <t>MAAN Spółka z ograniczoną odpowiedzialnością</t>
  </si>
  <si>
    <t>Podniesienie konkurencyjności Spółki MAAN poprzez uruchomienie w nowym zakładzie
produkcji nowoczesnych okapów opartych na innowacyjnej linii technologicznej</t>
  </si>
  <si>
    <t>MJWPU.420-166/13</t>
  </si>
  <si>
    <t>1392/13</t>
  </si>
  <si>
    <t>Urawski Grzegorz, Urawska Wanda prowadzący działalność gospodarczą w formie spółki cywilnej pod nazwą Carinii Max</t>
  </si>
  <si>
    <t>Wdrożenie nowatorskiej technologii w przedsiębiorstwie Carinii MAX w skali kraju, produkcji obuwia bezklejowego z zastosowaniem szwu poziomego.</t>
  </si>
  <si>
    <t>MJWPU.420-169/13</t>
  </si>
  <si>
    <t>1404/13</t>
  </si>
  <si>
    <t>"SECURA B.C." Spółka z ograniczoną odpowiedzialnością</t>
  </si>
  <si>
    <t>Inwestycja w nową technologię oraz nowy system produkcji rękawic elektroizolacyjnych drogą do wzrostu konkurencyjności SECURA BC Sp. z o.o.</t>
  </si>
  <si>
    <t>MJWPU.420-134/13</t>
  </si>
  <si>
    <t>1368/13</t>
  </si>
  <si>
    <t xml:space="preserve">" P and V " Spółka z ograniczoną odpowiedzialnością </t>
  </si>
  <si>
    <t>Wdrożenie innowacyjnych produktów na bazie zakupionych badań</t>
  </si>
  <si>
    <t>Maksymalna liczba punktów możliwa do zdobycia w konkursie</t>
  </si>
  <si>
    <t>Liczba punktów uzyskana przez projekt</t>
  </si>
  <si>
    <t>RPMA.01.05.00-14-002/13</t>
  </si>
  <si>
    <t>RPMA.01.05.00-14-049/13</t>
  </si>
  <si>
    <t>RPMA.01.05.00-14-029/13</t>
  </si>
  <si>
    <t>EURO</t>
  </si>
  <si>
    <t>PLN</t>
  </si>
  <si>
    <t>Zapotrzebowanie na projekty znajdujące się w IWIPK</t>
  </si>
  <si>
    <t>Wartość umożliwiająca dalszą kontraktację na podstawie comiesięcznych danych MF</t>
  </si>
  <si>
    <t>Wartość dofinansowania projektów zgodnie z proponowaną listą</t>
  </si>
  <si>
    <t xml:space="preserve"> Alokacja na Działanie EFRR</t>
  </si>
  <si>
    <t>Zapotrzebowanie na projekty z etapu wdrażania (oczekujące na podpisanie umowy)</t>
  </si>
  <si>
    <t xml:space="preserve">Zapotrzebowanie na konkurs RPOWM/1.5/2/2013 </t>
  </si>
  <si>
    <t>Pozostała środki EFRR przeznaczona na Działanie 1.5</t>
  </si>
  <si>
    <t>Wartość umożliwiająca dalszą kontraktację na podstawie comiesięcznych danych MF po zabezpieczeniu środków na projekty oczekujące na podpisanie umowy oraz na konkurs RPOWM/1.5/2/2013</t>
  </si>
  <si>
    <t>Zapotrzebowanie na projekty z etapu wdrażania (podpisane umowy)</t>
  </si>
  <si>
    <t>Dywersyfikacja produkcji firmy "Drukpol.Flexo Spółka z ograniczoną odpowiedzialnością" S.K.A. poprzez wdrożenie innowacyjnych opakowań z tworzyw sztucznych</t>
  </si>
  <si>
    <t>Drukpol.Flexo Spółka z Ograniczoną Odpowiedzialnością S.K.A.</t>
  </si>
  <si>
    <t>1411/13</t>
  </si>
  <si>
    <t>MJWPU.420-137/13</t>
  </si>
  <si>
    <t>Wzrost konkurencyjności Spółki Bogucki poprzez wdrożenie nowej technologii cięcia i przewijania folii</t>
  </si>
  <si>
    <t>"BOGUCKI" A.BOGUCKI, H.BOGUCKA SPÓŁKA JAWNA</t>
  </si>
  <si>
    <t>1335/13</t>
  </si>
  <si>
    <t>MJWPU.420-136/13</t>
  </si>
  <si>
    <t>1415/13</t>
  </si>
  <si>
    <t>MJWPU.420-153/13</t>
  </si>
  <si>
    <t>Wzrost konkurencyjności firmy ACTI-MED Polska Sp. z o. o. poprzez zakup nowoczesnych maszyn i urządzeń.</t>
  </si>
  <si>
    <t>ACTI-MED Polska Sp. z o.o.</t>
  </si>
  <si>
    <t>1398/13</t>
  </si>
  <si>
    <t>MJWPU.420-145/13</t>
  </si>
  <si>
    <t>Poprawa konkurencyjności PPH KOSIEK Krzysztof Kowalski poprzez wdrożenie do produkcji pieczywa innowacyjnej technologii automatycznego wytwarzania kwasów piekarskich z użyciem wymiennika ciepła</t>
  </si>
  <si>
    <t>Przedsiębiorstwo Produkcyjno-Handlowe Kosiek Krzysztof Kowalski</t>
  </si>
  <si>
    <t>Zakłady Drzewne "Gajewski" Michał Gajewski</t>
  </si>
  <si>
    <t>Wdrożenie innowacyjnych technologii produkcji podłóg drewnianych w celu zwiększenia konkurencyjności Zakładów Drzewnych "Gajewski" na rynku krajowym i międzynarodowym</t>
  </si>
  <si>
    <t>RPMA.01.05.00-14-381/13</t>
  </si>
  <si>
    <t>RPMA.01.05.00-14-045/13</t>
  </si>
  <si>
    <t>RPMA.01.05.00-14-009/13</t>
  </si>
  <si>
    <t>RPMA.01.05.00-14-014/13</t>
  </si>
  <si>
    <t>RPMA.01.05.00-14-037/13</t>
  </si>
  <si>
    <t>projekty ocenione po pozytywnie rozstrzygniętym środku odwoławczym</t>
  </si>
  <si>
    <t xml:space="preserve">Analiza wykorzystania alokacji EFRR w ramach Działania 1.5 „Rozwój przedsiębiorczości” </t>
  </si>
  <si>
    <t>Kurs Euro EBC zgodny z wytycznymi MF</t>
  </si>
  <si>
    <t>Załącznik do uchwały nr                                           Zarządu Województwa Mazowieckiego z dnia                                                     zmieniającej uchwałę w sprawie zatwierdzenia listy rankingowej projektów pozytywnie zweryfikowanych pod względem oceny wykonalności, merytorycznej (horyzontalnej i szczegółowej) oraz strategicznej złożonych w ramach konkursu zamkniętego bez preselekcji RPOWM/1.5/1/2013 Priorytet I „Tworzenie warunków dla rozwoju potencjału innowacyjnego i przedsiębiorczości na Mazowszu” dla Działania 1.5 „Rozwój przedsiębiorczości” Regionalnego Programu Operacyjnego Województwa Mazowieckiego 2007-2013.</t>
  </si>
</sst>
</file>

<file path=xl/styles.xml><?xml version="1.0" encoding="utf-8"?>
<styleSheet xmlns="http://schemas.openxmlformats.org/spreadsheetml/2006/main">
  <numFmts count="5">
    <numFmt numFmtId="164" formatCode="&quot;RPMA.01.05.00-14-&quot;000&quot;/13&quot;"/>
    <numFmt numFmtId="165" formatCode="0.0000"/>
    <numFmt numFmtId="166" formatCode="#,##0.0000"/>
    <numFmt numFmtId="167" formatCode="&quot;MJWPU.420-&quot;0&quot;/13&quot;"/>
    <numFmt numFmtId="168" formatCode="0&quot;/13&quot;"/>
  </numFmts>
  <fonts count="11"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1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sz val="11"/>
      <color theme="1"/>
      <name val="Czcionka tekstu podstawowego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Czcionka tekstu podstawowego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64"/>
      </right>
      <top/>
      <bottom/>
      <diagonal/>
    </border>
  </borders>
  <cellStyleXfs count="25">
    <xf numFmtId="0" fontId="0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5" fillId="0" borderId="0"/>
  </cellStyleXfs>
  <cellXfs count="81">
    <xf numFmtId="0" fontId="0" fillId="0" borderId="0" xfId="0"/>
    <xf numFmtId="0" fontId="3" fillId="0" borderId="1" xfId="0" applyFont="1" applyBorder="1" applyAlignment="1" applyProtection="1">
      <alignment horizontal="center" vertical="center"/>
    </xf>
    <xf numFmtId="0" fontId="3" fillId="0" borderId="1" xfId="0" applyNumberFormat="1" applyFont="1" applyBorder="1" applyAlignment="1" applyProtection="1">
      <alignment horizontal="center" vertical="center"/>
    </xf>
    <xf numFmtId="164" fontId="3" fillId="0" borderId="1" xfId="0" applyNumberFormat="1" applyFont="1" applyBorder="1" applyAlignment="1" applyProtection="1">
      <alignment horizontal="center" vertical="center"/>
    </xf>
    <xf numFmtId="0" fontId="3" fillId="0" borderId="1" xfId="0" applyNumberFormat="1" applyFont="1" applyBorder="1" applyAlignment="1" applyProtection="1">
      <alignment horizontal="center" vertical="center" wrapText="1"/>
    </xf>
    <xf numFmtId="4" fontId="3" fillId="0" borderId="1" xfId="0" applyNumberFormat="1" applyFont="1" applyBorder="1" applyAlignment="1" applyProtection="1">
      <alignment vertical="center"/>
    </xf>
    <xf numFmtId="10" fontId="3" fillId="0" borderId="1" xfId="0" applyNumberFormat="1" applyFont="1" applyBorder="1" applyAlignment="1" applyProtection="1">
      <alignment horizontal="center" vertical="center"/>
    </xf>
    <xf numFmtId="2" fontId="3" fillId="0" borderId="1" xfId="0" applyNumberFormat="1" applyFont="1" applyFill="1" applyBorder="1" applyAlignment="1" applyProtection="1">
      <alignment horizontal="center" vertical="center"/>
    </xf>
    <xf numFmtId="10" fontId="3" fillId="0" borderId="1" xfId="0" applyNumberFormat="1" applyFont="1" applyFill="1" applyBorder="1" applyAlignment="1" applyProtection="1">
      <alignment horizontal="center" vertical="center"/>
    </xf>
    <xf numFmtId="2" fontId="4" fillId="0" borderId="1" xfId="0" applyNumberFormat="1" applyFont="1" applyFill="1" applyBorder="1" applyAlignment="1" applyProtection="1">
      <alignment horizontal="center" vertical="center"/>
    </xf>
    <xf numFmtId="2" fontId="6" fillId="2" borderId="1" xfId="0" applyNumberFormat="1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0" fontId="0" fillId="0" borderId="0" xfId="0" applyBorder="1"/>
    <xf numFmtId="0" fontId="9" fillId="0" borderId="0" xfId="0" applyFont="1" applyBorder="1" applyAlignment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/>
    </xf>
    <xf numFmtId="0" fontId="3" fillId="3" borderId="1" xfId="0" applyNumberFormat="1" applyFont="1" applyFill="1" applyBorder="1" applyAlignment="1" applyProtection="1">
      <alignment horizontal="center" vertical="center"/>
    </xf>
    <xf numFmtId="164" fontId="3" fillId="3" borderId="1" xfId="0" applyNumberFormat="1" applyFont="1" applyFill="1" applyBorder="1" applyAlignment="1" applyProtection="1">
      <alignment horizontal="center" vertical="center"/>
    </xf>
    <xf numFmtId="0" fontId="3" fillId="3" borderId="1" xfId="0" applyNumberFormat="1" applyFont="1" applyFill="1" applyBorder="1" applyAlignment="1" applyProtection="1">
      <alignment horizontal="center" vertical="center" wrapText="1"/>
    </xf>
    <xf numFmtId="4" fontId="3" fillId="3" borderId="1" xfId="0" applyNumberFormat="1" applyFont="1" applyFill="1" applyBorder="1" applyAlignment="1" applyProtection="1">
      <alignment vertical="center"/>
    </xf>
    <xf numFmtId="10" fontId="3" fillId="3" borderId="1" xfId="0" applyNumberFormat="1" applyFont="1" applyFill="1" applyBorder="1" applyAlignment="1" applyProtection="1">
      <alignment horizontal="center" vertical="center"/>
    </xf>
    <xf numFmtId="2" fontId="3" fillId="3" borderId="1" xfId="0" applyNumberFormat="1" applyFont="1" applyFill="1" applyBorder="1" applyAlignment="1" applyProtection="1">
      <alignment horizontal="center" vertical="center"/>
    </xf>
    <xf numFmtId="2" fontId="4" fillId="3" borderId="1" xfId="0" applyNumberFormat="1" applyFont="1" applyFill="1" applyBorder="1" applyAlignment="1" applyProtection="1">
      <alignment horizontal="center" vertical="center"/>
    </xf>
    <xf numFmtId="0" fontId="3" fillId="0" borderId="6" xfId="0" applyNumberFormat="1" applyFont="1" applyBorder="1" applyAlignment="1" applyProtection="1">
      <alignment horizontal="center" vertical="center"/>
    </xf>
    <xf numFmtId="164" fontId="3" fillId="0" borderId="6" xfId="0" applyNumberFormat="1" applyFont="1" applyBorder="1" applyAlignment="1" applyProtection="1">
      <alignment horizontal="center" vertical="center"/>
    </xf>
    <xf numFmtId="0" fontId="3" fillId="0" borderId="6" xfId="0" applyNumberFormat="1" applyFont="1" applyBorder="1" applyAlignment="1" applyProtection="1">
      <alignment horizontal="center" vertical="center" wrapText="1"/>
    </xf>
    <xf numFmtId="4" fontId="3" fillId="0" borderId="6" xfId="0" applyNumberFormat="1" applyFont="1" applyBorder="1" applyAlignment="1" applyProtection="1">
      <alignment vertical="center"/>
    </xf>
    <xf numFmtId="10" fontId="3" fillId="0" borderId="6" xfId="0" applyNumberFormat="1" applyFont="1" applyBorder="1" applyAlignment="1" applyProtection="1">
      <alignment horizontal="center" vertical="center"/>
    </xf>
    <xf numFmtId="2" fontId="3" fillId="0" borderId="6" xfId="0" applyNumberFormat="1" applyFont="1" applyFill="1" applyBorder="1" applyAlignment="1" applyProtection="1">
      <alignment horizontal="center" vertical="center"/>
    </xf>
    <xf numFmtId="2" fontId="4" fillId="0" borderId="6" xfId="0" applyNumberFormat="1" applyFont="1" applyFill="1" applyBorder="1" applyAlignment="1" applyProtection="1">
      <alignment horizontal="center" vertical="center"/>
    </xf>
    <xf numFmtId="10" fontId="3" fillId="0" borderId="6" xfId="0" applyNumberFormat="1" applyFont="1" applyFill="1" applyBorder="1" applyAlignment="1" applyProtection="1">
      <alignment horizontal="center" vertical="center"/>
    </xf>
    <xf numFmtId="0" fontId="0" fillId="0" borderId="1" xfId="0" applyBorder="1"/>
    <xf numFmtId="0" fontId="0" fillId="3" borderId="0" xfId="0" applyFill="1"/>
    <xf numFmtId="167" fontId="3" fillId="3" borderId="13" xfId="0" applyNumberFormat="1" applyFont="1" applyFill="1" applyBorder="1" applyAlignment="1" applyProtection="1">
      <alignment horizontal="center" vertical="center"/>
      <protection locked="0"/>
    </xf>
    <xf numFmtId="168" fontId="3" fillId="3" borderId="13" xfId="0" applyNumberFormat="1" applyFont="1" applyFill="1" applyBorder="1" applyAlignment="1" applyProtection="1">
      <alignment horizontal="center" vertical="center"/>
      <protection locked="0"/>
    </xf>
    <xf numFmtId="49" fontId="3" fillId="3" borderId="13" xfId="0" applyNumberFormat="1" applyFont="1" applyFill="1" applyBorder="1" applyAlignment="1" applyProtection="1">
      <alignment horizontal="center" vertical="center" wrapText="1"/>
      <protection locked="0"/>
    </xf>
    <xf numFmtId="49" fontId="3" fillId="3" borderId="1" xfId="0" applyNumberFormat="1" applyFont="1" applyFill="1" applyBorder="1" applyAlignment="1" applyProtection="1">
      <alignment horizontal="center" vertical="center"/>
    </xf>
    <xf numFmtId="4" fontId="3" fillId="3" borderId="13" xfId="0" applyNumberFormat="1" applyFont="1" applyFill="1" applyBorder="1" applyAlignment="1" applyProtection="1">
      <alignment vertical="center"/>
      <protection locked="0"/>
    </xf>
    <xf numFmtId="4" fontId="3" fillId="3" borderId="2" xfId="0" applyNumberFormat="1" applyFont="1" applyFill="1" applyBorder="1" applyAlignment="1" applyProtection="1">
      <alignment vertical="center"/>
    </xf>
    <xf numFmtId="10" fontId="3" fillId="3" borderId="2" xfId="0" applyNumberFormat="1" applyFont="1" applyFill="1" applyBorder="1" applyAlignment="1" applyProtection="1">
      <alignment horizontal="center" vertical="center"/>
    </xf>
    <xf numFmtId="2" fontId="3" fillId="3" borderId="2" xfId="0" applyNumberFormat="1" applyFont="1" applyFill="1" applyBorder="1" applyAlignment="1" applyProtection="1">
      <alignment horizontal="center" vertical="center"/>
    </xf>
    <xf numFmtId="2" fontId="4" fillId="3" borderId="2" xfId="0" applyNumberFormat="1" applyFont="1" applyFill="1" applyBorder="1" applyAlignment="1" applyProtection="1">
      <alignment horizontal="center" vertical="center"/>
    </xf>
    <xf numFmtId="49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4" fontId="0" fillId="0" borderId="1" xfId="0" applyNumberFormat="1" applyBorder="1"/>
    <xf numFmtId="0" fontId="0" fillId="0" borderId="5" xfId="0" applyBorder="1"/>
    <xf numFmtId="0" fontId="9" fillId="0" borderId="0" xfId="0" applyFont="1" applyBorder="1" applyAlignment="1">
      <alignment horizontal="center" vertical="center"/>
    </xf>
    <xf numFmtId="4" fontId="9" fillId="0" borderId="0" xfId="0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166" fontId="9" fillId="0" borderId="0" xfId="0" applyNumberFormat="1" applyFont="1" applyBorder="1" applyAlignment="1">
      <alignment vertical="center"/>
    </xf>
    <xf numFmtId="0" fontId="9" fillId="0" borderId="14" xfId="0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165" fontId="9" fillId="0" borderId="1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4" fontId="9" fillId="0" borderId="4" xfId="0" applyNumberFormat="1" applyFont="1" applyBorder="1" applyAlignment="1">
      <alignment horizontal="center" vertical="center"/>
    </xf>
    <xf numFmtId="4" fontId="9" fillId="0" borderId="5" xfId="0" applyNumberFormat="1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right" vertical="center" wrapText="1"/>
    </xf>
    <xf numFmtId="0" fontId="7" fillId="0" borderId="4" xfId="0" applyFont="1" applyBorder="1" applyAlignment="1">
      <alignment horizontal="right" vertical="center" wrapText="1"/>
    </xf>
    <xf numFmtId="0" fontId="7" fillId="0" borderId="5" xfId="0" applyFont="1" applyBorder="1" applyAlignment="1">
      <alignment horizontal="right" vertical="center" wrapText="1"/>
    </xf>
    <xf numFmtId="4" fontId="9" fillId="0" borderId="3" xfId="0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164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4" fontId="3" fillId="0" borderId="1" xfId="0" applyNumberFormat="1" applyFont="1" applyFill="1" applyBorder="1" applyAlignment="1" applyProtection="1">
      <alignment vertical="center"/>
    </xf>
  </cellXfs>
  <cellStyles count="25">
    <cellStyle name="Normalny" xfId="0" builtinId="0"/>
    <cellStyle name="Normalny 10" xfId="1"/>
    <cellStyle name="Normalny 10 2" xfId="2"/>
    <cellStyle name="Normalny 11" xfId="3"/>
    <cellStyle name="Normalny 13" xfId="4"/>
    <cellStyle name="Normalny 14" xfId="5"/>
    <cellStyle name="Normalny 15" xfId="6"/>
    <cellStyle name="Normalny 16" xfId="7"/>
    <cellStyle name="Normalny 17" xfId="8"/>
    <cellStyle name="Normalny 18" xfId="9"/>
    <cellStyle name="Normalny 19" xfId="10"/>
    <cellStyle name="Normalny 2" xfId="11"/>
    <cellStyle name="Normalny 20" xfId="12"/>
    <cellStyle name="Normalny 21" xfId="13"/>
    <cellStyle name="Normalny 22" xfId="14"/>
    <cellStyle name="Normalny 24" xfId="15"/>
    <cellStyle name="Normalny 25" xfId="16"/>
    <cellStyle name="Normalny 3" xfId="17"/>
    <cellStyle name="Normalny 4" xfId="18"/>
    <cellStyle name="Normalny 5" xfId="24"/>
    <cellStyle name="Normalny 6" xfId="19"/>
    <cellStyle name="Normalny 7" xfId="20"/>
    <cellStyle name="Normalny 8" xfId="21"/>
    <cellStyle name="Normalny 9" xfId="22"/>
    <cellStyle name="Procentowy 2" xfId="23"/>
  </cellStyles>
  <dxfs count="4">
    <dxf>
      <font>
        <color theme="1"/>
      </font>
      <fill>
        <patternFill patternType="solid">
          <bgColor theme="1"/>
        </patternFill>
      </fill>
      <border>
        <left/>
        <right/>
        <top/>
        <bottom/>
      </border>
    </dxf>
    <dxf>
      <font>
        <color theme="1"/>
      </font>
      <fill>
        <patternFill patternType="solid">
          <bgColor theme="1"/>
        </patternFill>
      </fill>
      <border>
        <left/>
        <right/>
        <top/>
        <bottom/>
      </border>
    </dxf>
    <dxf>
      <font>
        <color theme="1"/>
      </font>
      <fill>
        <patternFill patternType="solid">
          <bgColor theme="1"/>
        </patternFill>
      </fill>
      <border>
        <left/>
        <right/>
        <top/>
        <bottom/>
      </border>
    </dxf>
    <dxf>
      <font>
        <color theme="1"/>
      </font>
      <fill>
        <patternFill patternType="solid">
          <bgColor theme="1"/>
        </patternFill>
      </fill>
      <border>
        <left/>
        <right/>
        <top/>
        <bottom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55"/>
  <sheetViews>
    <sheetView tabSelected="1" topLeftCell="A31" zoomScale="55" zoomScaleNormal="55" workbookViewId="0">
      <selection activeCell="D48" sqref="D48"/>
    </sheetView>
  </sheetViews>
  <sheetFormatPr defaultRowHeight="14.25"/>
  <cols>
    <col min="1" max="1" width="4.125" customWidth="1"/>
    <col min="2" max="2" width="17.25" customWidth="1"/>
    <col min="3" max="3" width="13.375" customWidth="1"/>
    <col min="4" max="4" width="21.625" customWidth="1"/>
    <col min="5" max="5" width="26.875" customWidth="1"/>
    <col min="6" max="6" width="33.875" customWidth="1"/>
    <col min="8" max="8" width="15.5" customWidth="1"/>
    <col min="9" max="9" width="13.75" customWidth="1"/>
    <col min="10" max="10" width="14.75" customWidth="1"/>
    <col min="11" max="11" width="14.375" customWidth="1"/>
    <col min="12" max="12" width="14.25" customWidth="1"/>
    <col min="13" max="13" width="12.125" customWidth="1"/>
    <col min="14" max="14" width="11.375" customWidth="1"/>
    <col min="15" max="15" width="10.875" customWidth="1"/>
    <col min="16" max="16" width="10.75" customWidth="1"/>
  </cols>
  <sheetData>
    <row r="1" spans="1:16" ht="64.5" customHeight="1">
      <c r="A1" s="65" t="s">
        <v>204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7"/>
    </row>
    <row r="2" spans="1:16" ht="84.75" customHeight="1">
      <c r="A2" s="11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11" t="s">
        <v>5</v>
      </c>
      <c r="G2" s="11" t="s">
        <v>6</v>
      </c>
      <c r="H2" s="11" t="s">
        <v>7</v>
      </c>
      <c r="I2" s="11" t="s">
        <v>8</v>
      </c>
      <c r="J2" s="11" t="s">
        <v>9</v>
      </c>
      <c r="K2" s="11" t="s">
        <v>10</v>
      </c>
      <c r="L2" s="11" t="s">
        <v>11</v>
      </c>
      <c r="M2" s="11" t="s">
        <v>12</v>
      </c>
      <c r="N2" s="10" t="s">
        <v>162</v>
      </c>
      <c r="O2" s="10" t="s">
        <v>163</v>
      </c>
      <c r="P2" s="10" t="s">
        <v>13</v>
      </c>
    </row>
    <row r="3" spans="1:16" ht="78.75" customHeight="1">
      <c r="A3" s="1">
        <v>1</v>
      </c>
      <c r="B3" s="2" t="s">
        <v>14</v>
      </c>
      <c r="C3" s="2" t="s">
        <v>15</v>
      </c>
      <c r="D3" s="3" t="s">
        <v>16</v>
      </c>
      <c r="E3" s="4" t="s">
        <v>17</v>
      </c>
      <c r="F3" s="4" t="s">
        <v>18</v>
      </c>
      <c r="G3" s="2" t="s">
        <v>19</v>
      </c>
      <c r="H3" s="5">
        <v>2399305</v>
      </c>
      <c r="I3" s="5">
        <v>1707500</v>
      </c>
      <c r="J3" s="5">
        <v>462988.63</v>
      </c>
      <c r="K3" s="5">
        <v>81703.87</v>
      </c>
      <c r="L3" s="5">
        <v>544692.5</v>
      </c>
      <c r="M3" s="6">
        <v>0.31900000000000001</v>
      </c>
      <c r="N3" s="7">
        <v>106</v>
      </c>
      <c r="O3" s="9">
        <v>94</v>
      </c>
      <c r="P3" s="8">
        <v>0.8867924528301887</v>
      </c>
    </row>
    <row r="4" spans="1:16" ht="70.5" customHeight="1">
      <c r="A4" s="1">
        <v>2</v>
      </c>
      <c r="B4" s="2" t="s">
        <v>55</v>
      </c>
      <c r="C4" s="2" t="s">
        <v>56</v>
      </c>
      <c r="D4" s="3" t="s">
        <v>92</v>
      </c>
      <c r="E4" s="4" t="s">
        <v>58</v>
      </c>
      <c r="F4" s="4" t="s">
        <v>59</v>
      </c>
      <c r="G4" s="2" t="s">
        <v>19</v>
      </c>
      <c r="H4" s="5">
        <v>7667081.3899999997</v>
      </c>
      <c r="I4" s="5">
        <v>4015199.5</v>
      </c>
      <c r="J4" s="5">
        <v>831045.92</v>
      </c>
      <c r="K4" s="5">
        <v>146655.16</v>
      </c>
      <c r="L4" s="5">
        <v>977701.08000000007</v>
      </c>
      <c r="M4" s="6">
        <v>0.24350000043584386</v>
      </c>
      <c r="N4" s="7">
        <v>106</v>
      </c>
      <c r="O4" s="9">
        <v>94</v>
      </c>
      <c r="P4" s="8">
        <v>0.8867924528301887</v>
      </c>
    </row>
    <row r="5" spans="1:16" ht="72.75" customHeight="1">
      <c r="A5" s="1">
        <v>3</v>
      </c>
      <c r="B5" s="2" t="s">
        <v>85</v>
      </c>
      <c r="C5" s="2" t="s">
        <v>86</v>
      </c>
      <c r="D5" s="3" t="s">
        <v>87</v>
      </c>
      <c r="E5" s="2" t="s">
        <v>88</v>
      </c>
      <c r="F5" s="4" t="s">
        <v>89</v>
      </c>
      <c r="G5" s="2" t="s">
        <v>19</v>
      </c>
      <c r="H5" s="5">
        <v>4237546.8</v>
      </c>
      <c r="I5" s="5">
        <v>2932670</v>
      </c>
      <c r="J5" s="5">
        <v>767980.97</v>
      </c>
      <c r="K5" s="5">
        <v>135526.04999999999</v>
      </c>
      <c r="L5" s="5">
        <v>903507.02</v>
      </c>
      <c r="M5" s="6">
        <v>0.30808342568376257</v>
      </c>
      <c r="N5" s="7">
        <v>106</v>
      </c>
      <c r="O5" s="9">
        <v>89</v>
      </c>
      <c r="P5" s="8">
        <v>0.839622641509434</v>
      </c>
    </row>
    <row r="6" spans="1:16" ht="70.5" customHeight="1">
      <c r="A6" s="1">
        <v>4</v>
      </c>
      <c r="B6" s="2" t="s">
        <v>70</v>
      </c>
      <c r="C6" s="2" t="s">
        <v>71</v>
      </c>
      <c r="D6" s="3" t="s">
        <v>67</v>
      </c>
      <c r="E6" s="4" t="s">
        <v>73</v>
      </c>
      <c r="F6" s="4" t="s">
        <v>74</v>
      </c>
      <c r="G6" s="2" t="s">
        <v>19</v>
      </c>
      <c r="H6" s="5">
        <v>5176440</v>
      </c>
      <c r="I6" s="5">
        <v>4208000</v>
      </c>
      <c r="J6" s="5">
        <v>849847.68</v>
      </c>
      <c r="K6" s="5">
        <v>149973.12</v>
      </c>
      <c r="L6" s="5">
        <v>999820.80000000005</v>
      </c>
      <c r="M6" s="6">
        <v>0.23760000000000001</v>
      </c>
      <c r="N6" s="7">
        <v>106</v>
      </c>
      <c r="O6" s="9">
        <v>87</v>
      </c>
      <c r="P6" s="8">
        <v>0.82075471698113212</v>
      </c>
    </row>
    <row r="7" spans="1:16" ht="67.5" customHeight="1">
      <c r="A7" s="1">
        <v>5</v>
      </c>
      <c r="B7" s="2" t="s">
        <v>75</v>
      </c>
      <c r="C7" s="2" t="s">
        <v>76</v>
      </c>
      <c r="D7" s="3" t="s">
        <v>164</v>
      </c>
      <c r="E7" s="4" t="s">
        <v>78</v>
      </c>
      <c r="F7" s="4" t="s">
        <v>79</v>
      </c>
      <c r="G7" s="2" t="s">
        <v>19</v>
      </c>
      <c r="H7" s="5">
        <v>8664720</v>
      </c>
      <c r="I7" s="5">
        <v>7044000</v>
      </c>
      <c r="J7" s="5">
        <v>849612.06</v>
      </c>
      <c r="K7" s="5">
        <v>149931.54</v>
      </c>
      <c r="L7" s="5">
        <v>999543.60000000009</v>
      </c>
      <c r="M7" s="6">
        <v>0.14190000000000003</v>
      </c>
      <c r="N7" s="7">
        <v>106</v>
      </c>
      <c r="O7" s="9">
        <v>87</v>
      </c>
      <c r="P7" s="8">
        <v>0.82075471698113212</v>
      </c>
    </row>
    <row r="8" spans="1:16" ht="60">
      <c r="A8" s="14">
        <v>6</v>
      </c>
      <c r="B8" s="32">
        <v>157</v>
      </c>
      <c r="C8" s="33">
        <v>1414</v>
      </c>
      <c r="D8" s="16" t="s">
        <v>196</v>
      </c>
      <c r="E8" s="41" t="s">
        <v>194</v>
      </c>
      <c r="F8" s="34" t="s">
        <v>195</v>
      </c>
      <c r="G8" s="35" t="s">
        <v>19</v>
      </c>
      <c r="H8" s="36">
        <v>3331116.75</v>
      </c>
      <c r="I8" s="36">
        <v>2708225</v>
      </c>
      <c r="J8" s="36">
        <v>819969.28</v>
      </c>
      <c r="K8" s="36">
        <v>144700.46</v>
      </c>
      <c r="L8" s="37">
        <v>964669.74</v>
      </c>
      <c r="M8" s="38">
        <v>0.35619999999999996</v>
      </c>
      <c r="N8" s="39">
        <v>106</v>
      </c>
      <c r="O8" s="40">
        <v>85.5</v>
      </c>
      <c r="P8" s="19">
        <v>0.80659999999999998</v>
      </c>
    </row>
    <row r="9" spans="1:16" ht="59.25" customHeight="1">
      <c r="A9" s="1">
        <v>7</v>
      </c>
      <c r="B9" s="2" t="s">
        <v>30</v>
      </c>
      <c r="C9" s="2" t="s">
        <v>31</v>
      </c>
      <c r="D9" s="3" t="s">
        <v>57</v>
      </c>
      <c r="E9" s="2" t="s">
        <v>33</v>
      </c>
      <c r="F9" s="4" t="s">
        <v>34</v>
      </c>
      <c r="G9" s="2" t="s">
        <v>19</v>
      </c>
      <c r="H9" s="5">
        <v>3241050</v>
      </c>
      <c r="I9" s="5">
        <v>2632000</v>
      </c>
      <c r="J9" s="5">
        <v>849912.28</v>
      </c>
      <c r="K9" s="5">
        <v>149984.51999999999</v>
      </c>
      <c r="L9" s="5">
        <v>999896.8</v>
      </c>
      <c r="M9" s="6">
        <v>0.37990000000000002</v>
      </c>
      <c r="N9" s="7">
        <v>106</v>
      </c>
      <c r="O9" s="9">
        <v>84.5</v>
      </c>
      <c r="P9" s="8">
        <v>0.79716981132075471</v>
      </c>
    </row>
    <row r="10" spans="1:16" ht="78" customHeight="1">
      <c r="A10" s="1">
        <v>8</v>
      </c>
      <c r="B10" s="2" t="s">
        <v>130</v>
      </c>
      <c r="C10" s="2" t="s">
        <v>131</v>
      </c>
      <c r="D10" s="3">
        <v>33</v>
      </c>
      <c r="E10" s="4" t="s">
        <v>132</v>
      </c>
      <c r="F10" s="4" t="s">
        <v>133</v>
      </c>
      <c r="G10" s="2" t="s">
        <v>19</v>
      </c>
      <c r="H10" s="5">
        <v>3075000</v>
      </c>
      <c r="I10" s="5">
        <v>2500000</v>
      </c>
      <c r="J10" s="5">
        <v>850000</v>
      </c>
      <c r="K10" s="5">
        <v>150000</v>
      </c>
      <c r="L10" s="5">
        <v>1000000</v>
      </c>
      <c r="M10" s="6">
        <v>0.4</v>
      </c>
      <c r="N10" s="7">
        <v>106</v>
      </c>
      <c r="O10" s="9">
        <v>81</v>
      </c>
      <c r="P10" s="8">
        <v>0.76415094339622647</v>
      </c>
    </row>
    <row r="11" spans="1:16" ht="51.75" customHeight="1">
      <c r="A11" s="1">
        <v>9</v>
      </c>
      <c r="B11" s="2" t="s">
        <v>158</v>
      </c>
      <c r="C11" s="2" t="s">
        <v>159</v>
      </c>
      <c r="D11" s="3" t="s">
        <v>165</v>
      </c>
      <c r="E11" s="4" t="s">
        <v>160</v>
      </c>
      <c r="F11" s="4" t="s">
        <v>161</v>
      </c>
      <c r="G11" s="2" t="s">
        <v>19</v>
      </c>
      <c r="H11" s="5">
        <v>3329105.7</v>
      </c>
      <c r="I11" s="5">
        <v>2696590</v>
      </c>
      <c r="J11" s="5">
        <v>848077.56</v>
      </c>
      <c r="K11" s="5">
        <v>149660.75</v>
      </c>
      <c r="L11" s="5">
        <v>997738.31</v>
      </c>
      <c r="M11" s="6">
        <v>0.37000000370838726</v>
      </c>
      <c r="N11" s="7">
        <v>106</v>
      </c>
      <c r="O11" s="9">
        <v>80.5</v>
      </c>
      <c r="P11" s="8">
        <v>0.75943396226415094</v>
      </c>
    </row>
    <row r="12" spans="1:16" ht="68.25" customHeight="1">
      <c r="A12" s="1">
        <v>10</v>
      </c>
      <c r="B12" s="2" t="s">
        <v>90</v>
      </c>
      <c r="C12" s="2" t="s">
        <v>91</v>
      </c>
      <c r="D12" s="3" t="s">
        <v>47</v>
      </c>
      <c r="E12" s="4" t="s">
        <v>93</v>
      </c>
      <c r="F12" s="4" t="s">
        <v>94</v>
      </c>
      <c r="G12" s="2" t="s">
        <v>19</v>
      </c>
      <c r="H12" s="5">
        <v>1939420</v>
      </c>
      <c r="I12" s="5">
        <v>1474000</v>
      </c>
      <c r="J12" s="5">
        <v>626450</v>
      </c>
      <c r="K12" s="5">
        <v>110550</v>
      </c>
      <c r="L12" s="5">
        <v>737000</v>
      </c>
      <c r="M12" s="6">
        <v>0.5</v>
      </c>
      <c r="N12" s="7">
        <v>106</v>
      </c>
      <c r="O12" s="9">
        <v>79.5</v>
      </c>
      <c r="P12" s="8">
        <v>0.75</v>
      </c>
    </row>
    <row r="13" spans="1:16" ht="71.25" customHeight="1">
      <c r="A13" s="1">
        <v>11</v>
      </c>
      <c r="B13" s="2" t="s">
        <v>50</v>
      </c>
      <c r="C13" s="2" t="s">
        <v>51</v>
      </c>
      <c r="D13" s="3" t="s">
        <v>42</v>
      </c>
      <c r="E13" s="2" t="s">
        <v>53</v>
      </c>
      <c r="F13" s="4" t="s">
        <v>54</v>
      </c>
      <c r="G13" s="2" t="s">
        <v>19</v>
      </c>
      <c r="H13" s="5">
        <v>3454455</v>
      </c>
      <c r="I13" s="5">
        <v>2808500</v>
      </c>
      <c r="J13" s="5">
        <v>818818.18</v>
      </c>
      <c r="K13" s="5">
        <v>144497.32</v>
      </c>
      <c r="L13" s="5">
        <v>963315.5</v>
      </c>
      <c r="M13" s="6">
        <v>0.34300000000000003</v>
      </c>
      <c r="N13" s="7">
        <v>106</v>
      </c>
      <c r="O13" s="9">
        <v>79</v>
      </c>
      <c r="P13" s="8">
        <v>0.74528301886792447</v>
      </c>
    </row>
    <row r="14" spans="1:16" ht="64.5" customHeight="1">
      <c r="A14" s="1">
        <v>12</v>
      </c>
      <c r="B14" s="2" t="s">
        <v>126</v>
      </c>
      <c r="C14" s="2" t="s">
        <v>127</v>
      </c>
      <c r="D14" s="3">
        <v>40</v>
      </c>
      <c r="E14" s="4" t="s">
        <v>128</v>
      </c>
      <c r="F14" s="4" t="s">
        <v>129</v>
      </c>
      <c r="G14" s="2" t="s">
        <v>19</v>
      </c>
      <c r="H14" s="5">
        <v>1772799</v>
      </c>
      <c r="I14" s="5">
        <v>1441300</v>
      </c>
      <c r="J14" s="5">
        <v>464314.8</v>
      </c>
      <c r="K14" s="5">
        <v>81937.91</v>
      </c>
      <c r="L14" s="5">
        <v>546252.71</v>
      </c>
      <c r="M14" s="6">
        <v>0.37900000693818076</v>
      </c>
      <c r="N14" s="7">
        <v>106</v>
      </c>
      <c r="O14" s="9">
        <v>79</v>
      </c>
      <c r="P14" s="8">
        <v>0.74528301886792447</v>
      </c>
    </row>
    <row r="15" spans="1:16" ht="74.25" customHeight="1">
      <c r="A15" s="1">
        <v>13</v>
      </c>
      <c r="B15" s="2" t="s">
        <v>154</v>
      </c>
      <c r="C15" s="2" t="s">
        <v>155</v>
      </c>
      <c r="D15" s="3">
        <v>43</v>
      </c>
      <c r="E15" s="4" t="s">
        <v>156</v>
      </c>
      <c r="F15" s="4" t="s">
        <v>157</v>
      </c>
      <c r="G15" s="2" t="s">
        <v>19</v>
      </c>
      <c r="H15" s="5">
        <v>3259500</v>
      </c>
      <c r="I15" s="5">
        <v>2640000</v>
      </c>
      <c r="J15" s="5">
        <v>849802.8</v>
      </c>
      <c r="K15" s="5">
        <v>149965.20000000001</v>
      </c>
      <c r="L15" s="5">
        <v>999768</v>
      </c>
      <c r="M15" s="6">
        <v>0.37869999999999998</v>
      </c>
      <c r="N15" s="7">
        <v>106</v>
      </c>
      <c r="O15" s="9">
        <v>78.5</v>
      </c>
      <c r="P15" s="8">
        <v>0.74056603773584906</v>
      </c>
    </row>
    <row r="16" spans="1:16" ht="65.25" customHeight="1">
      <c r="A16" s="1">
        <v>14</v>
      </c>
      <c r="B16" s="2" t="s">
        <v>65</v>
      </c>
      <c r="C16" s="2" t="s">
        <v>66</v>
      </c>
      <c r="D16" s="3" t="s">
        <v>32</v>
      </c>
      <c r="E16" s="2" t="s">
        <v>68</v>
      </c>
      <c r="F16" s="4" t="s">
        <v>69</v>
      </c>
      <c r="G16" s="2" t="s">
        <v>19</v>
      </c>
      <c r="H16" s="5">
        <v>4942740</v>
      </c>
      <c r="I16" s="5">
        <v>4000000</v>
      </c>
      <c r="J16" s="5">
        <v>849660</v>
      </c>
      <c r="K16" s="5">
        <v>149940</v>
      </c>
      <c r="L16" s="5">
        <v>999600</v>
      </c>
      <c r="M16" s="6">
        <v>0.24990000000000001</v>
      </c>
      <c r="N16" s="7">
        <v>106</v>
      </c>
      <c r="O16" s="9">
        <v>78</v>
      </c>
      <c r="P16" s="8">
        <v>0.73584905660377353</v>
      </c>
    </row>
    <row r="17" spans="1:77" ht="67.5" customHeight="1">
      <c r="A17" s="1">
        <v>15</v>
      </c>
      <c r="B17" s="2" t="s">
        <v>80</v>
      </c>
      <c r="C17" s="2" t="s">
        <v>81</v>
      </c>
      <c r="D17" s="3" t="s">
        <v>82</v>
      </c>
      <c r="E17" s="4" t="s">
        <v>83</v>
      </c>
      <c r="F17" s="4" t="s">
        <v>84</v>
      </c>
      <c r="G17" s="2" t="s">
        <v>19</v>
      </c>
      <c r="H17" s="5">
        <v>1863469</v>
      </c>
      <c r="I17" s="5">
        <v>1269100</v>
      </c>
      <c r="J17" s="5">
        <v>399131.95</v>
      </c>
      <c r="K17" s="5">
        <v>70435.05</v>
      </c>
      <c r="L17" s="5">
        <v>469567</v>
      </c>
      <c r="M17" s="6">
        <v>0.37</v>
      </c>
      <c r="N17" s="7">
        <v>106</v>
      </c>
      <c r="O17" s="9">
        <v>78</v>
      </c>
      <c r="P17" s="8">
        <v>0.73580000000000001</v>
      </c>
    </row>
    <row r="18" spans="1:77" ht="67.5" customHeight="1">
      <c r="A18" s="1">
        <v>16</v>
      </c>
      <c r="B18" s="2" t="s">
        <v>26</v>
      </c>
      <c r="C18" s="2" t="s">
        <v>27</v>
      </c>
      <c r="D18" s="3" t="s">
        <v>97</v>
      </c>
      <c r="E18" s="4" t="s">
        <v>28</v>
      </c>
      <c r="F18" s="4" t="s">
        <v>29</v>
      </c>
      <c r="G18" s="2" t="s">
        <v>19</v>
      </c>
      <c r="H18" s="5">
        <v>3519682.39</v>
      </c>
      <c r="I18" s="5">
        <v>2856530.4</v>
      </c>
      <c r="J18" s="5">
        <v>849817.79</v>
      </c>
      <c r="K18" s="5">
        <v>149967.85</v>
      </c>
      <c r="L18" s="5">
        <v>999785.64</v>
      </c>
      <c r="M18" s="6">
        <v>0.35000000000000003</v>
      </c>
      <c r="N18" s="7">
        <v>106</v>
      </c>
      <c r="O18" s="9">
        <v>76</v>
      </c>
      <c r="P18" s="8">
        <v>0.71698113207547165</v>
      </c>
    </row>
    <row r="19" spans="1:77" ht="54.75" customHeight="1">
      <c r="A19" s="1">
        <v>17</v>
      </c>
      <c r="B19" s="2" t="s">
        <v>40</v>
      </c>
      <c r="C19" s="2" t="s">
        <v>41</v>
      </c>
      <c r="D19" s="3" t="s">
        <v>62</v>
      </c>
      <c r="E19" s="4" t="s">
        <v>43</v>
      </c>
      <c r="F19" s="4" t="s">
        <v>44</v>
      </c>
      <c r="G19" s="2" t="s">
        <v>19</v>
      </c>
      <c r="H19" s="5">
        <v>3370200</v>
      </c>
      <c r="I19" s="5">
        <v>2740000</v>
      </c>
      <c r="J19" s="5">
        <v>847756</v>
      </c>
      <c r="K19" s="5">
        <v>149604</v>
      </c>
      <c r="L19" s="5">
        <v>997360</v>
      </c>
      <c r="M19" s="6">
        <v>0.36399999999999999</v>
      </c>
      <c r="N19" s="7">
        <v>106</v>
      </c>
      <c r="O19" s="9">
        <v>75</v>
      </c>
      <c r="P19" s="8">
        <v>0.70754716981132071</v>
      </c>
    </row>
    <row r="20" spans="1:77" ht="51.75" customHeight="1">
      <c r="A20" s="1">
        <v>18</v>
      </c>
      <c r="B20" s="2" t="s">
        <v>45</v>
      </c>
      <c r="C20" s="2" t="s">
        <v>46</v>
      </c>
      <c r="D20" s="3" t="s">
        <v>102</v>
      </c>
      <c r="E20" s="4" t="s">
        <v>48</v>
      </c>
      <c r="F20" s="4" t="s">
        <v>49</v>
      </c>
      <c r="G20" s="2" t="s">
        <v>19</v>
      </c>
      <c r="H20" s="5">
        <v>2068860</v>
      </c>
      <c r="I20" s="5">
        <v>1582000</v>
      </c>
      <c r="J20" s="5">
        <v>428959.3</v>
      </c>
      <c r="K20" s="5">
        <v>75698.7</v>
      </c>
      <c r="L20" s="5">
        <v>504658</v>
      </c>
      <c r="M20" s="6">
        <v>0.31900000000000001</v>
      </c>
      <c r="N20" s="7">
        <v>106</v>
      </c>
      <c r="O20" s="9">
        <v>75</v>
      </c>
      <c r="P20" s="8">
        <v>0.70754716981132071</v>
      </c>
    </row>
    <row r="21" spans="1:77" ht="45.75" customHeight="1">
      <c r="A21" s="1">
        <v>19</v>
      </c>
      <c r="B21" s="2" t="s">
        <v>21</v>
      </c>
      <c r="C21" s="2" t="s">
        <v>22</v>
      </c>
      <c r="D21" s="3" t="s">
        <v>23</v>
      </c>
      <c r="E21" s="4" t="s">
        <v>24</v>
      </c>
      <c r="F21" s="4" t="s">
        <v>25</v>
      </c>
      <c r="G21" s="2" t="s">
        <v>19</v>
      </c>
      <c r="H21" s="5">
        <v>3191967</v>
      </c>
      <c r="I21" s="5">
        <v>2499900</v>
      </c>
      <c r="J21" s="5">
        <v>849966</v>
      </c>
      <c r="K21" s="5">
        <v>149994</v>
      </c>
      <c r="L21" s="5">
        <v>999960</v>
      </c>
      <c r="M21" s="6">
        <v>0.4</v>
      </c>
      <c r="N21" s="7">
        <v>106</v>
      </c>
      <c r="O21" s="9">
        <v>74</v>
      </c>
      <c r="P21" s="8">
        <v>0.69811320754716977</v>
      </c>
    </row>
    <row r="22" spans="1:77" ht="80.25" customHeight="1">
      <c r="A22" s="1">
        <v>20</v>
      </c>
      <c r="B22" s="2" t="s">
        <v>134</v>
      </c>
      <c r="C22" s="2" t="s">
        <v>135</v>
      </c>
      <c r="D22" s="3">
        <v>28</v>
      </c>
      <c r="E22" s="4" t="s">
        <v>136</v>
      </c>
      <c r="F22" s="4" t="s">
        <v>137</v>
      </c>
      <c r="G22" s="2" t="s">
        <v>19</v>
      </c>
      <c r="H22" s="5">
        <v>6389850</v>
      </c>
      <c r="I22" s="5">
        <v>5195000</v>
      </c>
      <c r="J22" s="5">
        <v>849590.3</v>
      </c>
      <c r="K22" s="5">
        <v>149927.70000000001</v>
      </c>
      <c r="L22" s="5">
        <v>999518</v>
      </c>
      <c r="M22" s="6">
        <v>0.19239999999999999</v>
      </c>
      <c r="N22" s="7">
        <v>106</v>
      </c>
      <c r="O22" s="9">
        <v>74</v>
      </c>
      <c r="P22" s="8">
        <v>0.69811320754716977</v>
      </c>
    </row>
    <row r="23" spans="1:77" ht="57" customHeight="1">
      <c r="A23" s="1">
        <v>21</v>
      </c>
      <c r="B23" s="2" t="s">
        <v>109</v>
      </c>
      <c r="C23" s="2" t="s">
        <v>110</v>
      </c>
      <c r="D23" s="3" t="s">
        <v>166</v>
      </c>
      <c r="E23" s="4" t="s">
        <v>111</v>
      </c>
      <c r="F23" s="4" t="s">
        <v>112</v>
      </c>
      <c r="G23" s="2" t="s">
        <v>19</v>
      </c>
      <c r="H23" s="5">
        <v>3075000</v>
      </c>
      <c r="I23" s="5">
        <v>2460000</v>
      </c>
      <c r="J23" s="5">
        <v>836400</v>
      </c>
      <c r="K23" s="5">
        <v>147600</v>
      </c>
      <c r="L23" s="5">
        <v>984000</v>
      </c>
      <c r="M23" s="6">
        <v>0.4</v>
      </c>
      <c r="N23" s="7">
        <v>106</v>
      </c>
      <c r="O23" s="9">
        <v>73.5</v>
      </c>
      <c r="P23" s="8">
        <v>0.69339622641509435</v>
      </c>
    </row>
    <row r="24" spans="1:77" ht="69.75" customHeight="1">
      <c r="A24" s="1">
        <v>22</v>
      </c>
      <c r="B24" s="2" t="s">
        <v>105</v>
      </c>
      <c r="C24" s="2" t="s">
        <v>106</v>
      </c>
      <c r="D24" s="3" t="s">
        <v>72</v>
      </c>
      <c r="E24" s="4" t="s">
        <v>107</v>
      </c>
      <c r="F24" s="4" t="s">
        <v>108</v>
      </c>
      <c r="G24" s="2" t="s">
        <v>19</v>
      </c>
      <c r="H24" s="5">
        <v>3075000</v>
      </c>
      <c r="I24" s="5">
        <v>2500000</v>
      </c>
      <c r="J24" s="5">
        <v>850000</v>
      </c>
      <c r="K24" s="5">
        <v>150000</v>
      </c>
      <c r="L24" s="5">
        <v>1000000</v>
      </c>
      <c r="M24" s="6">
        <v>0.4</v>
      </c>
      <c r="N24" s="7">
        <v>106</v>
      </c>
      <c r="O24" s="9">
        <v>73</v>
      </c>
      <c r="P24" s="8">
        <v>0.68867924528301883</v>
      </c>
    </row>
    <row r="25" spans="1:77" ht="68.25" customHeight="1">
      <c r="A25" s="1">
        <v>23</v>
      </c>
      <c r="B25" s="2" t="s">
        <v>142</v>
      </c>
      <c r="C25" s="2" t="s">
        <v>143</v>
      </c>
      <c r="D25" s="3">
        <v>38</v>
      </c>
      <c r="E25" s="4" t="s">
        <v>144</v>
      </c>
      <c r="F25" s="4" t="s">
        <v>145</v>
      </c>
      <c r="G25" s="2" t="s">
        <v>19</v>
      </c>
      <c r="H25" s="5">
        <v>3874500</v>
      </c>
      <c r="I25" s="5">
        <v>3150000</v>
      </c>
      <c r="J25" s="5">
        <v>849838.5</v>
      </c>
      <c r="K25" s="5">
        <v>149971.5</v>
      </c>
      <c r="L25" s="5">
        <v>999810</v>
      </c>
      <c r="M25" s="6">
        <v>0.31740000000000002</v>
      </c>
      <c r="N25" s="7">
        <v>106</v>
      </c>
      <c r="O25" s="9">
        <v>73</v>
      </c>
      <c r="P25" s="8">
        <v>0.68867924528301883</v>
      </c>
    </row>
    <row r="26" spans="1:77" ht="75.75" customHeight="1">
      <c r="A26" s="1">
        <v>24</v>
      </c>
      <c r="B26" s="2" t="s">
        <v>150</v>
      </c>
      <c r="C26" s="2" t="s">
        <v>151</v>
      </c>
      <c r="D26" s="3">
        <v>48</v>
      </c>
      <c r="E26" s="4" t="s">
        <v>152</v>
      </c>
      <c r="F26" s="4" t="s">
        <v>153</v>
      </c>
      <c r="G26" s="2" t="s">
        <v>19</v>
      </c>
      <c r="H26" s="5">
        <v>2413629</v>
      </c>
      <c r="I26" s="5">
        <v>1962300</v>
      </c>
      <c r="J26" s="5">
        <v>667182</v>
      </c>
      <c r="K26" s="5">
        <v>117738</v>
      </c>
      <c r="L26" s="5">
        <v>784920</v>
      </c>
      <c r="M26" s="6">
        <v>0.4</v>
      </c>
      <c r="N26" s="7">
        <v>106</v>
      </c>
      <c r="O26" s="9">
        <v>73</v>
      </c>
      <c r="P26" s="8">
        <v>0.68867924528301883</v>
      </c>
    </row>
    <row r="27" spans="1:77" ht="68.25" customHeight="1">
      <c r="A27" s="1">
        <v>25</v>
      </c>
      <c r="B27" s="2" t="s">
        <v>146</v>
      </c>
      <c r="C27" s="2" t="s">
        <v>147</v>
      </c>
      <c r="D27" s="3">
        <v>44</v>
      </c>
      <c r="E27" s="4" t="s">
        <v>148</v>
      </c>
      <c r="F27" s="4" t="s">
        <v>149</v>
      </c>
      <c r="G27" s="2" t="s">
        <v>19</v>
      </c>
      <c r="H27" s="5">
        <v>3616200</v>
      </c>
      <c r="I27" s="5">
        <v>2940000</v>
      </c>
      <c r="J27" s="5">
        <v>749450.1</v>
      </c>
      <c r="K27" s="5">
        <v>132255.9</v>
      </c>
      <c r="L27" s="5">
        <v>881706</v>
      </c>
      <c r="M27" s="6">
        <v>0.2999</v>
      </c>
      <c r="N27" s="7">
        <v>106</v>
      </c>
      <c r="O27" s="9">
        <v>72.5</v>
      </c>
      <c r="P27" s="8">
        <v>0.68396226415094341</v>
      </c>
    </row>
    <row r="28" spans="1:77" ht="69" customHeight="1">
      <c r="A28" s="1">
        <v>26</v>
      </c>
      <c r="B28" s="2" t="s">
        <v>122</v>
      </c>
      <c r="C28" s="2" t="s">
        <v>123</v>
      </c>
      <c r="D28" s="3">
        <v>31</v>
      </c>
      <c r="E28" s="4" t="s">
        <v>124</v>
      </c>
      <c r="F28" s="4" t="s">
        <v>125</v>
      </c>
      <c r="G28" s="2" t="s">
        <v>19</v>
      </c>
      <c r="H28" s="5">
        <v>2214000</v>
      </c>
      <c r="I28" s="5">
        <v>1800000</v>
      </c>
      <c r="J28" s="5">
        <v>592722</v>
      </c>
      <c r="K28" s="5">
        <v>104598</v>
      </c>
      <c r="L28" s="5">
        <v>697320</v>
      </c>
      <c r="M28" s="6">
        <v>0.38740000000000002</v>
      </c>
      <c r="N28" s="7">
        <v>106</v>
      </c>
      <c r="O28" s="9">
        <v>72</v>
      </c>
      <c r="P28" s="8">
        <v>0.67924528301886788</v>
      </c>
    </row>
    <row r="29" spans="1:77" ht="61.5" customHeight="1">
      <c r="A29" s="1">
        <v>27</v>
      </c>
      <c r="B29" s="2" t="s">
        <v>35</v>
      </c>
      <c r="C29" s="2" t="s">
        <v>36</v>
      </c>
      <c r="D29" s="3" t="s">
        <v>39</v>
      </c>
      <c r="E29" s="4" t="s">
        <v>37</v>
      </c>
      <c r="F29" s="4" t="s">
        <v>38</v>
      </c>
      <c r="G29" s="2" t="s">
        <v>19</v>
      </c>
      <c r="H29" s="5">
        <v>3329437.8</v>
      </c>
      <c r="I29" s="5">
        <v>2679860</v>
      </c>
      <c r="J29" s="5">
        <v>849649.61</v>
      </c>
      <c r="K29" s="5">
        <v>149938.17000000001</v>
      </c>
      <c r="L29" s="5">
        <v>999587.78</v>
      </c>
      <c r="M29" s="6">
        <v>0.373</v>
      </c>
      <c r="N29" s="7">
        <v>106</v>
      </c>
      <c r="O29" s="9">
        <v>71</v>
      </c>
      <c r="P29" s="8">
        <v>0.66981132075471694</v>
      </c>
    </row>
    <row r="30" spans="1:77" ht="74.25" customHeight="1">
      <c r="A30" s="1">
        <v>28</v>
      </c>
      <c r="B30" s="22" t="s">
        <v>60</v>
      </c>
      <c r="C30" s="22" t="s">
        <v>61</v>
      </c>
      <c r="D30" s="23" t="s">
        <v>77</v>
      </c>
      <c r="E30" s="22" t="s">
        <v>63</v>
      </c>
      <c r="F30" s="24" t="s">
        <v>64</v>
      </c>
      <c r="G30" s="22" t="s">
        <v>19</v>
      </c>
      <c r="H30" s="25">
        <v>1678950</v>
      </c>
      <c r="I30" s="25">
        <v>1365000</v>
      </c>
      <c r="J30" s="25">
        <v>464100</v>
      </c>
      <c r="K30" s="25">
        <v>81900</v>
      </c>
      <c r="L30" s="25">
        <v>546000</v>
      </c>
      <c r="M30" s="26">
        <v>0.4</v>
      </c>
      <c r="N30" s="27">
        <v>106</v>
      </c>
      <c r="O30" s="28">
        <v>71</v>
      </c>
      <c r="P30" s="29">
        <v>0.66981132075471694</v>
      </c>
    </row>
    <row r="31" spans="1:77" ht="80.25" customHeight="1">
      <c r="A31" s="14">
        <v>29</v>
      </c>
      <c r="B31" s="15" t="s">
        <v>138</v>
      </c>
      <c r="C31" s="15" t="s">
        <v>139</v>
      </c>
      <c r="D31" s="16">
        <v>41</v>
      </c>
      <c r="E31" s="17" t="s">
        <v>140</v>
      </c>
      <c r="F31" s="17" t="s">
        <v>141</v>
      </c>
      <c r="G31" s="15" t="s">
        <v>19</v>
      </c>
      <c r="H31" s="18">
        <v>2799757.62</v>
      </c>
      <c r="I31" s="18">
        <v>2276225.71</v>
      </c>
      <c r="J31" s="18">
        <v>715872.98</v>
      </c>
      <c r="K31" s="18">
        <v>126330.53</v>
      </c>
      <c r="L31" s="18">
        <v>842203.51</v>
      </c>
      <c r="M31" s="19">
        <v>0.36999999881382589</v>
      </c>
      <c r="N31" s="20">
        <v>106</v>
      </c>
      <c r="O31" s="21">
        <v>71</v>
      </c>
      <c r="P31" s="19">
        <v>0.66979999999999995</v>
      </c>
    </row>
    <row r="32" spans="1:77" s="30" customFormat="1" ht="72.75" customHeight="1">
      <c r="A32" s="1">
        <v>30</v>
      </c>
      <c r="B32" s="2" t="s">
        <v>95</v>
      </c>
      <c r="C32" s="2" t="s">
        <v>96</v>
      </c>
      <c r="D32" s="3" t="s">
        <v>52</v>
      </c>
      <c r="E32" s="4" t="s">
        <v>98</v>
      </c>
      <c r="F32" s="4" t="s">
        <v>99</v>
      </c>
      <c r="G32" s="2" t="s">
        <v>19</v>
      </c>
      <c r="H32" s="5">
        <v>3239328</v>
      </c>
      <c r="I32" s="5">
        <v>2633600</v>
      </c>
      <c r="J32" s="5">
        <v>849981.24</v>
      </c>
      <c r="K32" s="5">
        <v>149996.69</v>
      </c>
      <c r="L32" s="5">
        <v>999977.92999999993</v>
      </c>
      <c r="M32" s="6">
        <v>0.3797000037970838</v>
      </c>
      <c r="N32" s="7">
        <v>106</v>
      </c>
      <c r="O32" s="9">
        <v>70.5</v>
      </c>
      <c r="P32" s="8">
        <v>0.66509433962264153</v>
      </c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43"/>
    </row>
    <row r="33" spans="1:16" ht="71.25" customHeight="1">
      <c r="A33" s="76">
        <v>31</v>
      </c>
      <c r="B33" s="77" t="s">
        <v>118</v>
      </c>
      <c r="C33" s="77" t="s">
        <v>119</v>
      </c>
      <c r="D33" s="78">
        <v>32</v>
      </c>
      <c r="E33" s="79" t="s">
        <v>120</v>
      </c>
      <c r="F33" s="79" t="s">
        <v>121</v>
      </c>
      <c r="G33" s="77" t="s">
        <v>19</v>
      </c>
      <c r="H33" s="80">
        <v>2091000</v>
      </c>
      <c r="I33" s="80">
        <v>1700000</v>
      </c>
      <c r="J33" s="80">
        <v>549100</v>
      </c>
      <c r="K33" s="80">
        <v>96900</v>
      </c>
      <c r="L33" s="80">
        <v>646000</v>
      </c>
      <c r="M33" s="8">
        <v>0.38</v>
      </c>
      <c r="N33" s="7">
        <v>106</v>
      </c>
      <c r="O33" s="9">
        <v>69</v>
      </c>
      <c r="P33" s="8">
        <v>0.65094339622641506</v>
      </c>
    </row>
    <row r="34" spans="1:16" ht="71.25" customHeight="1">
      <c r="A34" s="76">
        <v>32</v>
      </c>
      <c r="B34" s="77" t="s">
        <v>100</v>
      </c>
      <c r="C34" s="77" t="s">
        <v>101</v>
      </c>
      <c r="D34" s="78" t="s">
        <v>20</v>
      </c>
      <c r="E34" s="79" t="s">
        <v>103</v>
      </c>
      <c r="F34" s="79" t="s">
        <v>104</v>
      </c>
      <c r="G34" s="77" t="s">
        <v>19</v>
      </c>
      <c r="H34" s="80">
        <v>1861920.61</v>
      </c>
      <c r="I34" s="80">
        <v>1513756.6</v>
      </c>
      <c r="J34" s="80">
        <v>514677.24</v>
      </c>
      <c r="K34" s="80">
        <v>90825.4</v>
      </c>
      <c r="L34" s="80">
        <v>605502.64</v>
      </c>
      <c r="M34" s="8">
        <v>0.39999999999999997</v>
      </c>
      <c r="N34" s="7">
        <v>106</v>
      </c>
      <c r="O34" s="9">
        <v>68.5</v>
      </c>
      <c r="P34" s="8">
        <v>0.64622641509433965</v>
      </c>
    </row>
    <row r="35" spans="1:16" ht="64.5" customHeight="1">
      <c r="A35" s="14">
        <v>33</v>
      </c>
      <c r="B35" s="15" t="s">
        <v>191</v>
      </c>
      <c r="C35" s="15" t="s">
        <v>190</v>
      </c>
      <c r="D35" s="16" t="s">
        <v>197</v>
      </c>
      <c r="E35" s="17" t="s">
        <v>193</v>
      </c>
      <c r="F35" s="17" t="s">
        <v>192</v>
      </c>
      <c r="G35" s="15" t="s">
        <v>19</v>
      </c>
      <c r="H35" s="18">
        <v>3075000</v>
      </c>
      <c r="I35" s="18">
        <v>2500000</v>
      </c>
      <c r="J35" s="18">
        <v>850000</v>
      </c>
      <c r="K35" s="18">
        <v>150000</v>
      </c>
      <c r="L35" s="18">
        <v>1000000</v>
      </c>
      <c r="M35" s="19">
        <v>0.4</v>
      </c>
      <c r="N35" s="20">
        <v>106</v>
      </c>
      <c r="O35" s="21">
        <v>66.5</v>
      </c>
      <c r="P35" s="19">
        <v>0.62739999999999996</v>
      </c>
    </row>
    <row r="36" spans="1:16" ht="53.25" customHeight="1">
      <c r="A36" s="14">
        <v>34</v>
      </c>
      <c r="B36" s="15" t="s">
        <v>181</v>
      </c>
      <c r="C36" s="15" t="s">
        <v>180</v>
      </c>
      <c r="D36" s="16" t="s">
        <v>199</v>
      </c>
      <c r="E36" s="17" t="s">
        <v>179</v>
      </c>
      <c r="F36" s="17" t="s">
        <v>178</v>
      </c>
      <c r="G36" s="15" t="s">
        <v>19</v>
      </c>
      <c r="H36" s="18">
        <v>3357660</v>
      </c>
      <c r="I36" s="18">
        <v>3352600</v>
      </c>
      <c r="J36" s="18">
        <v>849213.58</v>
      </c>
      <c r="K36" s="18">
        <v>149861.22</v>
      </c>
      <c r="L36" s="18">
        <v>999074.79999999993</v>
      </c>
      <c r="M36" s="19">
        <v>0.29799999999999999</v>
      </c>
      <c r="N36" s="20">
        <v>106</v>
      </c>
      <c r="O36" s="21">
        <v>66</v>
      </c>
      <c r="P36" s="19">
        <v>0.62260000000000004</v>
      </c>
    </row>
    <row r="37" spans="1:16" ht="38.25" customHeight="1">
      <c r="A37" s="14">
        <v>35</v>
      </c>
      <c r="B37" s="15" t="s">
        <v>185</v>
      </c>
      <c r="C37" s="15" t="s">
        <v>184</v>
      </c>
      <c r="D37" s="16" t="s">
        <v>198</v>
      </c>
      <c r="E37" s="17" t="s">
        <v>183</v>
      </c>
      <c r="F37" s="17" t="s">
        <v>182</v>
      </c>
      <c r="G37" s="15" t="s">
        <v>19</v>
      </c>
      <c r="H37" s="18">
        <v>1567398.82</v>
      </c>
      <c r="I37" s="18">
        <v>1274760</v>
      </c>
      <c r="J37" s="18">
        <v>433418.4</v>
      </c>
      <c r="K37" s="18">
        <v>76485.600000000006</v>
      </c>
      <c r="L37" s="18">
        <v>509904</v>
      </c>
      <c r="M37" s="19">
        <v>0.4</v>
      </c>
      <c r="N37" s="20">
        <v>106</v>
      </c>
      <c r="O37" s="21">
        <v>65.5</v>
      </c>
      <c r="P37" s="19">
        <v>0.6179</v>
      </c>
    </row>
    <row r="38" spans="1:16" ht="42" customHeight="1">
      <c r="A38" s="14">
        <v>36</v>
      </c>
      <c r="B38" s="15" t="s">
        <v>187</v>
      </c>
      <c r="C38" s="15" t="s">
        <v>186</v>
      </c>
      <c r="D38" s="16" t="s">
        <v>200</v>
      </c>
      <c r="E38" s="15" t="s">
        <v>189</v>
      </c>
      <c r="F38" s="17" t="s">
        <v>188</v>
      </c>
      <c r="G38" s="15" t="s">
        <v>19</v>
      </c>
      <c r="H38" s="18">
        <v>2195550</v>
      </c>
      <c r="I38" s="18">
        <v>1785000</v>
      </c>
      <c r="J38" s="18">
        <v>606900</v>
      </c>
      <c r="K38" s="18">
        <v>107100</v>
      </c>
      <c r="L38" s="18">
        <v>714000</v>
      </c>
      <c r="M38" s="19">
        <v>0.4</v>
      </c>
      <c r="N38" s="20">
        <v>106</v>
      </c>
      <c r="O38" s="21">
        <v>64</v>
      </c>
      <c r="P38" s="19">
        <v>0.6038</v>
      </c>
    </row>
    <row r="39" spans="1:16" ht="78.75" customHeight="1">
      <c r="A39" s="76">
        <v>37</v>
      </c>
      <c r="B39" s="77" t="s">
        <v>113</v>
      </c>
      <c r="C39" s="77" t="s">
        <v>114</v>
      </c>
      <c r="D39" s="78" t="s">
        <v>115</v>
      </c>
      <c r="E39" s="79" t="s">
        <v>116</v>
      </c>
      <c r="F39" s="79" t="s">
        <v>117</v>
      </c>
      <c r="G39" s="77" t="s">
        <v>19</v>
      </c>
      <c r="H39" s="80">
        <v>2409693</v>
      </c>
      <c r="I39" s="80">
        <v>1959100</v>
      </c>
      <c r="J39" s="80">
        <v>666094</v>
      </c>
      <c r="K39" s="80">
        <v>117546</v>
      </c>
      <c r="L39" s="80">
        <v>783640</v>
      </c>
      <c r="M39" s="8">
        <v>0.4</v>
      </c>
      <c r="N39" s="7">
        <v>106</v>
      </c>
      <c r="O39" s="9">
        <v>64.5</v>
      </c>
      <c r="P39" s="8">
        <v>0.60849056603773588</v>
      </c>
    </row>
    <row r="40" spans="1:16">
      <c r="H40" s="42">
        <f>SUM(H3:H39)</f>
        <v>122768332.88</v>
      </c>
      <c r="I40" s="42">
        <f>SUM(I3:I39)</f>
        <v>96802717.209999993</v>
      </c>
      <c r="J40" s="42">
        <f>SUM(J3:J39)</f>
        <v>26858301.149999999</v>
      </c>
      <c r="K40" s="42">
        <f>SUM(K3:K39)</f>
        <v>4739700.209999999</v>
      </c>
      <c r="L40" s="42">
        <f>SUM(L3:L39)</f>
        <v>31598001.360000003</v>
      </c>
    </row>
    <row r="44" spans="1:16" ht="36.75" customHeight="1">
      <c r="B44" s="31"/>
      <c r="C44" s="71" t="s">
        <v>201</v>
      </c>
      <c r="D44" s="71"/>
      <c r="E44" s="71"/>
      <c r="F44" s="46"/>
      <c r="I44" s="69" t="s">
        <v>202</v>
      </c>
      <c r="J44" s="69"/>
      <c r="K44" s="69"/>
      <c r="L44" s="69"/>
      <c r="M44" s="69"/>
      <c r="N44" s="69"/>
      <c r="O44" s="69"/>
    </row>
    <row r="45" spans="1:16" ht="25.5" customHeight="1">
      <c r="D45" s="47"/>
      <c r="E45" s="44"/>
      <c r="F45" s="44"/>
      <c r="I45" s="64" t="s">
        <v>172</v>
      </c>
      <c r="J45" s="64"/>
      <c r="K45" s="64"/>
      <c r="L45" s="50" t="s">
        <v>167</v>
      </c>
      <c r="M45" s="52"/>
      <c r="N45" s="50" t="s">
        <v>168</v>
      </c>
      <c r="O45" s="52"/>
    </row>
    <row r="46" spans="1:16" ht="24" customHeight="1">
      <c r="C46" s="75"/>
      <c r="D46" s="75"/>
      <c r="E46" s="75"/>
      <c r="F46" s="45"/>
      <c r="I46" s="64"/>
      <c r="J46" s="64"/>
      <c r="K46" s="64"/>
      <c r="L46" s="68">
        <v>170189153</v>
      </c>
      <c r="M46" s="58"/>
      <c r="N46" s="63">
        <f>L46*L55</f>
        <v>706063739.05110002</v>
      </c>
      <c r="O46" s="63"/>
    </row>
    <row r="47" spans="1:16" ht="45" customHeight="1">
      <c r="D47" s="13"/>
      <c r="E47" s="45"/>
      <c r="F47" s="45"/>
      <c r="I47" s="60" t="s">
        <v>177</v>
      </c>
      <c r="J47" s="61"/>
      <c r="K47" s="62"/>
      <c r="L47" s="68">
        <f>N47/L55</f>
        <v>137072862.70156917</v>
      </c>
      <c r="M47" s="58"/>
      <c r="N47" s="63">
        <v>568674185.49000001</v>
      </c>
      <c r="O47" s="63"/>
    </row>
    <row r="48" spans="1:16" ht="48.75" customHeight="1">
      <c r="D48" s="13"/>
      <c r="E48" s="45"/>
      <c r="F48" s="45"/>
      <c r="I48" s="60" t="s">
        <v>173</v>
      </c>
      <c r="J48" s="61"/>
      <c r="K48" s="62"/>
      <c r="L48" s="68">
        <f>N48/L55</f>
        <v>14568542.808590643</v>
      </c>
      <c r="M48" s="58"/>
      <c r="N48" s="63">
        <v>60440513.549999997</v>
      </c>
      <c r="O48" s="63"/>
    </row>
    <row r="49" spans="4:15" ht="36.75" customHeight="1">
      <c r="D49" s="13"/>
      <c r="E49" s="48"/>
      <c r="F49" s="48"/>
      <c r="I49" s="70" t="s">
        <v>174</v>
      </c>
      <c r="J49" s="70"/>
      <c r="K49" s="70"/>
      <c r="L49" s="68">
        <f>N49/L55</f>
        <v>4846805.0063875429</v>
      </c>
      <c r="M49" s="58"/>
      <c r="N49" s="68">
        <v>20107939.93</v>
      </c>
      <c r="O49" s="58"/>
    </row>
    <row r="50" spans="4:15" ht="32.25" customHeight="1">
      <c r="I50" s="60" t="s">
        <v>169</v>
      </c>
      <c r="J50" s="61"/>
      <c r="K50" s="62"/>
      <c r="L50" s="68">
        <v>0</v>
      </c>
      <c r="M50" s="58"/>
      <c r="N50" s="59">
        <v>0</v>
      </c>
      <c r="O50" s="59"/>
    </row>
    <row r="51" spans="4:15" ht="42" customHeight="1">
      <c r="I51" s="72" t="s">
        <v>170</v>
      </c>
      <c r="J51" s="73"/>
      <c r="K51" s="74"/>
      <c r="L51" s="68">
        <f>N51/L55</f>
        <v>32116167.98756237</v>
      </c>
      <c r="M51" s="58"/>
      <c r="N51" s="59">
        <v>133240346.13</v>
      </c>
      <c r="O51" s="59"/>
    </row>
    <row r="52" spans="4:15" ht="75.75" customHeight="1">
      <c r="F52" s="47"/>
      <c r="G52" s="47"/>
      <c r="H52" s="49"/>
      <c r="I52" s="70" t="s">
        <v>176</v>
      </c>
      <c r="J52" s="70"/>
      <c r="K52" s="70"/>
      <c r="L52" s="57">
        <f>N52/L55</f>
        <v>12700820.172584184</v>
      </c>
      <c r="M52" s="58"/>
      <c r="N52" s="68">
        <f>N51-N48-N49</f>
        <v>52691892.649999999</v>
      </c>
      <c r="O52" s="52"/>
    </row>
    <row r="53" spans="4:15" ht="39" customHeight="1">
      <c r="I53" s="54" t="s">
        <v>171</v>
      </c>
      <c r="J53" s="55"/>
      <c r="K53" s="56"/>
      <c r="L53" s="63">
        <f>N53/L55</f>
        <v>1447500.5375177767</v>
      </c>
      <c r="M53" s="64"/>
      <c r="N53" s="59">
        <v>6005245.4800000004</v>
      </c>
      <c r="O53" s="59"/>
    </row>
    <row r="54" spans="4:15" ht="28.5" customHeight="1">
      <c r="I54" s="60" t="s">
        <v>175</v>
      </c>
      <c r="J54" s="61"/>
      <c r="K54" s="62"/>
      <c r="L54" s="63">
        <f>N54/L55</f>
        <v>11253319.635066407</v>
      </c>
      <c r="M54" s="63"/>
      <c r="N54" s="63">
        <f>N52-N53</f>
        <v>46686647.170000002</v>
      </c>
      <c r="O54" s="64"/>
    </row>
    <row r="55" spans="4:15" ht="24" customHeight="1">
      <c r="I55" s="50" t="s">
        <v>203</v>
      </c>
      <c r="J55" s="51"/>
      <c r="K55" s="52"/>
      <c r="L55" s="53">
        <v>4.1486999999999998</v>
      </c>
      <c r="M55" s="53"/>
      <c r="N55" s="53"/>
      <c r="O55" s="53"/>
    </row>
  </sheetData>
  <autoFilter ref="A2:P40"/>
  <mergeCells count="35">
    <mergeCell ref="C44:E44"/>
    <mergeCell ref="L54:M54"/>
    <mergeCell ref="N54:O54"/>
    <mergeCell ref="N52:O52"/>
    <mergeCell ref="I52:K52"/>
    <mergeCell ref="I50:K50"/>
    <mergeCell ref="I51:K51"/>
    <mergeCell ref="L51:M51"/>
    <mergeCell ref="N51:O51"/>
    <mergeCell ref="L49:M49"/>
    <mergeCell ref="N49:O49"/>
    <mergeCell ref="C46:E46"/>
    <mergeCell ref="A1:P1"/>
    <mergeCell ref="I48:K48"/>
    <mergeCell ref="L50:M50"/>
    <mergeCell ref="N50:O50"/>
    <mergeCell ref="I44:O44"/>
    <mergeCell ref="I45:K46"/>
    <mergeCell ref="L45:M45"/>
    <mergeCell ref="N45:O45"/>
    <mergeCell ref="L46:M46"/>
    <mergeCell ref="N46:O46"/>
    <mergeCell ref="I47:K47"/>
    <mergeCell ref="L47:M47"/>
    <mergeCell ref="N48:O48"/>
    <mergeCell ref="L48:M48"/>
    <mergeCell ref="N47:O47"/>
    <mergeCell ref="I49:K49"/>
    <mergeCell ref="I55:K55"/>
    <mergeCell ref="L55:O55"/>
    <mergeCell ref="I53:K53"/>
    <mergeCell ref="L52:M52"/>
    <mergeCell ref="N53:O53"/>
    <mergeCell ref="I54:K54"/>
    <mergeCell ref="L53:M53"/>
  </mergeCells>
  <conditionalFormatting sqref="B8:C8 E8:F8 H8:K8">
    <cfRule type="expression" dxfId="3" priority="9">
      <formula>IF($N$5="",1)</formula>
    </cfRule>
    <cfRule type="expression" dxfId="2" priority="10">
      <formula>IF($N$4="",1)</formula>
    </cfRule>
    <cfRule type="expression" dxfId="1" priority="11">
      <formula>IF($N$3="",1)</formula>
    </cfRule>
    <cfRule type="expression" dxfId="0" priority="12">
      <formula>IF($N$2="",1)</formula>
    </cfRule>
  </conditionalFormatting>
  <pageMargins left="0.19685039370078741" right="0.15748031496062992" top="0.15748031496062992" bottom="0.15748031496062992" header="0.15748031496062992" footer="0.15748031496062992"/>
  <pageSetup paperSize="9" scale="54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Greda</dc:creator>
  <cp:lastModifiedBy>Ankieta</cp:lastModifiedBy>
  <cp:lastPrinted>2014-01-24T13:19:25Z</cp:lastPrinted>
  <dcterms:created xsi:type="dcterms:W3CDTF">2013-11-13T07:59:37Z</dcterms:created>
  <dcterms:modified xsi:type="dcterms:W3CDTF">2014-02-05T10:34:29Z</dcterms:modified>
</cp:coreProperties>
</file>