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Informacja pozytywy" sheetId="1" r:id="rId1"/>
  </sheets>
  <definedNames>
    <definedName name="_xlnm._FilterDatabase" localSheetId="0" hidden="1">'Informacja pozytywy'!#REF!</definedName>
    <definedName name="_xlnm.Print_Area" localSheetId="0">'Informacja pozytywy'!$A$1:$O$27</definedName>
    <definedName name="_xlnm.Print_Titles" localSheetId="0">'Informacja pozytywy'!$5:$5</definedName>
  </definedNames>
  <calcPr calcId="125725"/>
</workbook>
</file>

<file path=xl/calcChain.xml><?xml version="1.0" encoding="utf-8"?>
<calcChain xmlns="http://schemas.openxmlformats.org/spreadsheetml/2006/main">
  <c r="E19" i="1"/>
  <c r="F22" l="1"/>
  <c r="I9"/>
  <c r="N15" s="1"/>
  <c r="L15" s="1"/>
  <c r="K9"/>
  <c r="J9"/>
  <c r="H9"/>
  <c r="G9"/>
  <c r="E21"/>
  <c r="E20"/>
  <c r="E18"/>
  <c r="E17"/>
  <c r="E16"/>
  <c r="E15"/>
  <c r="N14"/>
  <c r="F14"/>
  <c r="E22" l="1"/>
  <c r="N16"/>
  <c r="L16" s="1"/>
  <c r="O6"/>
  <c r="O8"/>
  <c r="O7"/>
</calcChain>
</file>

<file path=xl/sharedStrings.xml><?xml version="1.0" encoding="utf-8"?>
<sst xmlns="http://schemas.openxmlformats.org/spreadsheetml/2006/main" count="54" uniqueCount="49">
  <si>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</si>
  <si>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</si>
  <si>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</si>
  <si>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</si>
  <si>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</si>
  <si>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</si>
  <si>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</si>
  <si>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</si>
  <si>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</si>
  <si>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</si>
  <si>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</si>
  <si>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</si>
  <si>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</si>
  <si>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</si>
  <si>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</si>
  <si>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</si>
  <si>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</si>
  <si>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</si>
  <si>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</si>
  <si>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 xml:space="preserve">Wartość umożliwiająca dalszą kontraktację na podstawie comiesięcznych danych MF </t>
  </si>
  <si>
    <t>2.</t>
  </si>
  <si>
    <t>3.</t>
  </si>
  <si>
    <t>44</t>
  </si>
  <si>
    <t>Zapotrzebowanie na projekty z etapu wdrażania oczekujące na podpisanie umowy</t>
  </si>
  <si>
    <t xml:space="preserve">Analiza wykorzystania alokacji EFRR w ramach  Działania 4.2 „Ochrona powierzchni ziemi” </t>
  </si>
  <si>
    <t>Zapotrzebowanie na projekty z etapu wdrażania z podpisaną umową</t>
  </si>
  <si>
    <t>Alokacja na Działanie</t>
  </si>
  <si>
    <t xml:space="preserve">Alokacja na konkurs </t>
  </si>
  <si>
    <t>Wartość dofinansowania projektów zgodnie z proponowaną listą</t>
  </si>
  <si>
    <t>Pozostała alokacja po dofinansowaniu projektów zgodnie z proponowaną listą</t>
  </si>
  <si>
    <t>Zapotrzebowanie na projekty kluczowe z Działania 4.2 (podpisane umowy)</t>
  </si>
  <si>
    <t>obowiązujący kurs EURO</t>
  </si>
  <si>
    <t xml:space="preserve">Analiza wykorzystania alokacji EFRR w ramach  konkursu RPOWM/4.2/2/2012 </t>
  </si>
  <si>
    <t>Zapotrzebowanie na projekty z konkursu RPOWM/4.2/1/2013</t>
  </si>
  <si>
    <t>Wartość projektu Gminy Bielany</t>
  </si>
  <si>
    <t>MJWPU.420-839/13</t>
  </si>
  <si>
    <t>MJWPU.420-835/13</t>
  </si>
  <si>
    <t>MJWPU.420-841/13</t>
  </si>
  <si>
    <t>RPMA.04.02.00-14-031/13</t>
  </si>
  <si>
    <t>RPMA.04.02.00-14-030/13</t>
  </si>
  <si>
    <t xml:space="preserve">Zakład Gospodarki Komunalnej w Ostrowi Mazowieckiej Sp. z o. o. </t>
  </si>
  <si>
    <t>"Kompleksowy system gospodarki odpadami realizowany przez Zakład Gospodarki Komunalnej w Ostrowi Mazowieckiej Sp. z o. o. Etap 1"</t>
  </si>
  <si>
    <t>Miejski Zakład Oczyszczania w Pruszkowie</t>
  </si>
  <si>
    <t>BUDOWA KOMPLEKSOWEGO SYSTEMU GOSPODARKI ODPADAMI PRZEZ MZO PRUSZKÓW</t>
  </si>
  <si>
    <t>Zakład Utylizacji Odpadów Komunalnych w Kobiernikach k/Płocka Spółka z ograniczoną odpowiedzialnością</t>
  </si>
  <si>
    <t>"Modernizacja i dostosowanie Zakładu Utylizacji Odpadów Komunalnych w Kobiernikach k/Płocka Sp. z o. o. do obowiązujących przepisów"</t>
  </si>
  <si>
    <t xml:space="preserve">Załącznik do Uchwały Nr ……../……../14 Zarządu Województwa Mazowieckiego z dnia …………..… 2014 r. w sprawie zatwierdzenia listy rankingowej projektów pozytywnie zweryfikowanych pod względem oceny wykonalności, merytorycznej (horyzontalnej i szczegółowej) oraz strategicznej, złożonych w ramach konkursu zamkniętego bez preselekcji RPOWM/4.2/2/2013 Priorytet IV „Środowisko, zapobieganie zagrożeniom i energetyka”, dla Działania 4.2 „Ochrona powierzchni ziemi” Regionalnego Programu Operacyjnego Województwa Mazowieckiego 2007-2013.
</t>
  </si>
  <si>
    <t>RPMA.04.02.00-14-029/13</t>
  </si>
  <si>
    <t>Pozostała alokacja po zabezpieczeniu środków na projekty oczekujące na podpisanie umowy, dofinansowanie projektów z konkursu RPOWM/4.2/1/2013, konkurs RPOWM/4.2/2/2013 oraz po dofinansowaniu projektu Gminy Bielany.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</si>
</sst>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5" xfId="0" applyNumberFormat="1" applyFont="1" applyBorder="1" applyAlignment="1" applyProtection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164" fontId="10" fillId="0" borderId="0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/>
    <xf numFmtId="4" fontId="10" fillId="0" borderId="0" xfId="0" applyNumberFormat="1" applyFont="1" applyFill="1" applyBorder="1" applyAlignment="1">
      <alignment vertical="center"/>
    </xf>
    <xf numFmtId="4" fontId="0" fillId="0" borderId="0" xfId="0" applyNumberFormat="1" applyFont="1"/>
    <xf numFmtId="0" fontId="6" fillId="0" borderId="0" xfId="0" applyFont="1" applyBorder="1" applyAlignment="1">
      <alignment horizontal="right" vertical="center"/>
    </xf>
    <xf numFmtId="164" fontId="8" fillId="0" borderId="0" xfId="0" applyNumberFormat="1" applyFont="1"/>
    <xf numFmtId="4" fontId="10" fillId="0" borderId="1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wrapText="1"/>
    </xf>
    <xf numFmtId="4" fontId="0" fillId="0" borderId="0" xfId="0" applyNumberFormat="1" applyFill="1" applyAlignment="1">
      <alignment wrapText="1"/>
    </xf>
    <xf numFmtId="4" fontId="8" fillId="0" borderId="0" xfId="0" applyNumberFormat="1" applyFont="1" applyFill="1"/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3"/>
  <sheetViews>
    <sheetView tabSelected="1" view="pageBreakPreview" zoomScale="60" zoomScaleNormal="60" workbookViewId="0">
      <selection activeCell="L18" sqref="L18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3.75" style="1" customWidth="1"/>
    <col min="5" max="5" width="37.75" style="1" customWidth="1"/>
    <col min="6" max="6" width="12.625" style="1" customWidth="1"/>
    <col min="7" max="7" width="18.25" style="1" customWidth="1"/>
    <col min="8" max="8" width="24.125" style="1" customWidth="1"/>
    <col min="9" max="9" width="21.875" style="1" customWidth="1"/>
    <col min="10" max="10" width="17.5" style="1" customWidth="1"/>
    <col min="11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141" customHeight="1">
      <c r="A4" s="57" t="s">
        <v>46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4"/>
      <c r="Q4" s="4"/>
    </row>
    <row r="5" spans="1:17" ht="117" customHeight="1">
      <c r="A5" s="32" t="s">
        <v>0</v>
      </c>
      <c r="B5" s="32" t="s">
        <v>1</v>
      </c>
      <c r="C5" s="32" t="s">
        <v>12</v>
      </c>
      <c r="D5" s="32" t="s">
        <v>2</v>
      </c>
      <c r="E5" s="32" t="s">
        <v>3</v>
      </c>
      <c r="F5" s="33" t="s">
        <v>17</v>
      </c>
      <c r="G5" s="34" t="s">
        <v>4</v>
      </c>
      <c r="H5" s="34" t="s">
        <v>7</v>
      </c>
      <c r="I5" s="34" t="s">
        <v>5</v>
      </c>
      <c r="J5" s="34" t="s">
        <v>13</v>
      </c>
      <c r="K5" s="34" t="s">
        <v>14</v>
      </c>
      <c r="L5" s="34" t="s">
        <v>15</v>
      </c>
      <c r="M5" s="34" t="s">
        <v>18</v>
      </c>
      <c r="N5" s="34" t="s">
        <v>16</v>
      </c>
      <c r="O5" s="34" t="s">
        <v>6</v>
      </c>
    </row>
    <row r="6" spans="1:17" ht="106.5" customHeight="1">
      <c r="A6" s="38" t="s">
        <v>8</v>
      </c>
      <c r="B6" s="27" t="s">
        <v>35</v>
      </c>
      <c r="C6" s="22" t="s">
        <v>47</v>
      </c>
      <c r="D6" s="21" t="s">
        <v>40</v>
      </c>
      <c r="E6" s="21" t="s">
        <v>41</v>
      </c>
      <c r="F6" s="21">
        <v>44</v>
      </c>
      <c r="G6" s="23">
        <v>4952687.74</v>
      </c>
      <c r="H6" s="23">
        <v>3365758.89</v>
      </c>
      <c r="I6" s="23">
        <v>2117062.34</v>
      </c>
      <c r="J6" s="23">
        <v>373599.24</v>
      </c>
      <c r="K6" s="23">
        <v>2490661.58</v>
      </c>
      <c r="L6" s="49">
        <v>0.74</v>
      </c>
      <c r="M6" s="29">
        <v>103</v>
      </c>
      <c r="N6" s="30">
        <v>96</v>
      </c>
      <c r="O6" s="31">
        <f>N6/M6</f>
        <v>0.93203883495145634</v>
      </c>
    </row>
    <row r="7" spans="1:17" ht="84" customHeight="1">
      <c r="A7" s="26" t="s">
        <v>20</v>
      </c>
      <c r="B7" s="27" t="s">
        <v>36</v>
      </c>
      <c r="C7" s="22" t="s">
        <v>38</v>
      </c>
      <c r="D7" s="21" t="s">
        <v>42</v>
      </c>
      <c r="E7" s="21" t="s">
        <v>43</v>
      </c>
      <c r="F7" s="22" t="s">
        <v>22</v>
      </c>
      <c r="G7" s="23">
        <v>6006240.04</v>
      </c>
      <c r="H7" s="24">
        <v>4898911.13</v>
      </c>
      <c r="I7" s="24">
        <v>2124927.2000000002</v>
      </c>
      <c r="J7" s="24">
        <v>374987.15</v>
      </c>
      <c r="K7" s="25">
        <v>2499914.35</v>
      </c>
      <c r="L7" s="28">
        <v>0.51029999999999998</v>
      </c>
      <c r="M7" s="29">
        <v>103</v>
      </c>
      <c r="N7" s="30">
        <v>87</v>
      </c>
      <c r="O7" s="31">
        <f>N7/M7</f>
        <v>0.84466019417475724</v>
      </c>
    </row>
    <row r="8" spans="1:17" ht="129" customHeight="1">
      <c r="A8" s="50" t="s">
        <v>21</v>
      </c>
      <c r="B8" s="20" t="s">
        <v>37</v>
      </c>
      <c r="C8" s="6" t="s">
        <v>39</v>
      </c>
      <c r="D8" s="5" t="s">
        <v>44</v>
      </c>
      <c r="E8" s="5" t="s">
        <v>45</v>
      </c>
      <c r="F8" s="6" t="s">
        <v>22</v>
      </c>
      <c r="G8" s="16">
        <v>34139285.049999997</v>
      </c>
      <c r="H8" s="7">
        <v>27737516.300000001</v>
      </c>
      <c r="I8" s="7">
        <v>2121920</v>
      </c>
      <c r="J8" s="7">
        <v>374456.47</v>
      </c>
      <c r="K8" s="8">
        <v>2496376.4700000002</v>
      </c>
      <c r="L8" s="17">
        <v>0.09</v>
      </c>
      <c r="M8" s="19">
        <v>103</v>
      </c>
      <c r="N8" s="10">
        <v>79</v>
      </c>
      <c r="O8" s="9">
        <f t="shared" ref="O8" si="0">N8/M8</f>
        <v>0.76699029126213591</v>
      </c>
    </row>
    <row r="9" spans="1:17" ht="76.5" customHeight="1">
      <c r="A9" s="11"/>
      <c r="B9" s="12"/>
      <c r="C9" s="12"/>
      <c r="D9" s="36"/>
      <c r="E9" s="60" t="s">
        <v>9</v>
      </c>
      <c r="F9" s="61"/>
      <c r="G9" s="15">
        <f>SUM(G6:G8)</f>
        <v>45098212.829999998</v>
      </c>
      <c r="H9" s="15">
        <f>SUM(H6:H8)</f>
        <v>36002186.32</v>
      </c>
      <c r="I9" s="15">
        <f>SUM(I6:I8)</f>
        <v>6363909.54</v>
      </c>
      <c r="J9" s="15">
        <f>SUM(J6:J8)</f>
        <v>1123042.8599999999</v>
      </c>
      <c r="K9" s="15">
        <f>SUM(K6:K8)</f>
        <v>7486952.4000000004</v>
      </c>
      <c r="L9" s="18"/>
      <c r="M9" s="13"/>
      <c r="N9" s="11"/>
      <c r="O9" s="14"/>
    </row>
    <row r="10" spans="1:17" ht="76.5" customHeight="1">
      <c r="A10" s="11"/>
      <c r="B10" s="12"/>
      <c r="C10" s="12"/>
      <c r="D10" s="36"/>
      <c r="E10" s="46"/>
      <c r="F10" s="46"/>
      <c r="G10" s="18"/>
      <c r="H10" s="18"/>
      <c r="I10" s="18"/>
      <c r="J10" s="18"/>
      <c r="K10" s="18"/>
      <c r="L10" s="18"/>
      <c r="M10" s="13"/>
      <c r="N10" s="11"/>
      <c r="O10" s="14"/>
    </row>
    <row r="11" spans="1:17" ht="18">
      <c r="A11" s="11"/>
      <c r="B11" s="12"/>
      <c r="C11" s="12"/>
      <c r="D11" s="11"/>
      <c r="E11" s="11"/>
      <c r="F11" s="11"/>
      <c r="G11" s="14"/>
      <c r="H11" s="14"/>
      <c r="I11" s="14"/>
      <c r="J11" s="11"/>
      <c r="K11" s="14"/>
      <c r="L11" s="11"/>
      <c r="M11" s="13"/>
      <c r="N11" s="11"/>
    </row>
    <row r="12" spans="1:17" ht="50.25" customHeight="1">
      <c r="B12" s="62" t="s">
        <v>24</v>
      </c>
      <c r="C12" s="62"/>
      <c r="D12" s="62"/>
      <c r="E12" s="62"/>
      <c r="F12" s="62"/>
      <c r="G12" s="62"/>
      <c r="H12" s="42"/>
      <c r="I12" s="62" t="s">
        <v>32</v>
      </c>
      <c r="J12" s="62"/>
      <c r="K12" s="62"/>
      <c r="L12" s="62"/>
      <c r="M12" s="62"/>
      <c r="N12" s="62"/>
      <c r="O12" s="62"/>
    </row>
    <row r="13" spans="1:17" ht="50.25" customHeight="1">
      <c r="B13" s="63" t="s">
        <v>26</v>
      </c>
      <c r="C13" s="64"/>
      <c r="D13" s="65"/>
      <c r="E13" s="40" t="s">
        <v>10</v>
      </c>
      <c r="F13" s="69" t="s">
        <v>11</v>
      </c>
      <c r="G13" s="69"/>
      <c r="H13" s="43"/>
      <c r="I13" s="70" t="s">
        <v>27</v>
      </c>
      <c r="J13" s="71"/>
      <c r="K13" s="72"/>
      <c r="L13" s="76" t="s">
        <v>10</v>
      </c>
      <c r="M13" s="76"/>
      <c r="N13" s="77" t="s">
        <v>11</v>
      </c>
      <c r="O13" s="77"/>
    </row>
    <row r="14" spans="1:17" ht="50.25" customHeight="1">
      <c r="B14" s="66"/>
      <c r="C14" s="67"/>
      <c r="D14" s="68"/>
      <c r="E14" s="39">
        <v>29148301</v>
      </c>
      <c r="F14" s="78">
        <f>E14*E23</f>
        <v>121778686.74790001</v>
      </c>
      <c r="G14" s="78"/>
      <c r="H14" s="35"/>
      <c r="I14" s="73"/>
      <c r="J14" s="74"/>
      <c r="K14" s="75"/>
      <c r="L14" s="79">
        <v>2500000</v>
      </c>
      <c r="M14" s="80"/>
      <c r="N14" s="79">
        <f>L14*L17</f>
        <v>10444750</v>
      </c>
      <c r="O14" s="80"/>
    </row>
    <row r="15" spans="1:17" ht="50.25" customHeight="1">
      <c r="B15" s="78" t="s">
        <v>25</v>
      </c>
      <c r="C15" s="78"/>
      <c r="D15" s="78"/>
      <c r="E15" s="39">
        <f>F15/E23</f>
        <v>6953418.2675506826</v>
      </c>
      <c r="F15" s="84">
        <v>29050686.18</v>
      </c>
      <c r="G15" s="86"/>
      <c r="H15" s="35"/>
      <c r="I15" s="70" t="s">
        <v>28</v>
      </c>
      <c r="J15" s="71"/>
      <c r="K15" s="72"/>
      <c r="L15" s="81">
        <f>N15/L17</f>
        <v>1523231.6570525861</v>
      </c>
      <c r="M15" s="82"/>
      <c r="N15" s="81">
        <f>I9</f>
        <v>6363909.54</v>
      </c>
      <c r="O15" s="82"/>
    </row>
    <row r="16" spans="1:17" ht="51" customHeight="1">
      <c r="B16" s="78" t="s">
        <v>23</v>
      </c>
      <c r="C16" s="78"/>
      <c r="D16" s="78"/>
      <c r="E16" s="41">
        <f>F16/E23</f>
        <v>2384551.5952990735</v>
      </c>
      <c r="F16" s="83">
        <v>9962418.1099999994</v>
      </c>
      <c r="G16" s="83"/>
      <c r="H16" s="44"/>
      <c r="I16" s="84" t="s">
        <v>29</v>
      </c>
      <c r="J16" s="85"/>
      <c r="K16" s="86"/>
      <c r="L16" s="87">
        <f>N16/L17</f>
        <v>976768.34294741368</v>
      </c>
      <c r="M16" s="88"/>
      <c r="N16" s="87">
        <f>N14-N15</f>
        <v>4080840.46</v>
      </c>
      <c r="O16" s="88"/>
    </row>
    <row r="17" spans="2:15" ht="45" customHeight="1">
      <c r="B17" s="78" t="s">
        <v>30</v>
      </c>
      <c r="C17" s="78"/>
      <c r="D17" s="78"/>
      <c r="E17" s="39">
        <f>F17/E23</f>
        <v>12116296.199047368</v>
      </c>
      <c r="F17" s="78">
        <v>50620673.890000001</v>
      </c>
      <c r="G17" s="78"/>
      <c r="H17" s="35"/>
      <c r="I17" s="78" t="s">
        <v>31</v>
      </c>
      <c r="J17" s="78"/>
      <c r="K17" s="78"/>
      <c r="L17" s="69">
        <v>4.1779000000000002</v>
      </c>
      <c r="M17" s="69"/>
      <c r="N17" s="69"/>
      <c r="O17" s="69"/>
    </row>
    <row r="18" spans="2:15" ht="50.25" customHeight="1">
      <c r="B18" s="78" t="s">
        <v>19</v>
      </c>
      <c r="C18" s="78"/>
      <c r="D18" s="78"/>
      <c r="E18" s="39">
        <f>F18/E23</f>
        <v>10007861.310706336</v>
      </c>
      <c r="F18" s="78">
        <v>41811843.770000003</v>
      </c>
      <c r="G18" s="78"/>
      <c r="H18" s="35"/>
      <c r="I18" s="45"/>
    </row>
    <row r="19" spans="2:15" ht="60" customHeight="1">
      <c r="B19" s="70" t="s">
        <v>28</v>
      </c>
      <c r="C19" s="71"/>
      <c r="D19" s="72"/>
      <c r="E19" s="39">
        <f>F19/E23</f>
        <v>1523231.6570525861</v>
      </c>
      <c r="F19" s="78">
        <v>6363909.54</v>
      </c>
      <c r="G19" s="78"/>
      <c r="H19" s="35"/>
      <c r="I19" s="51"/>
      <c r="J19" s="45"/>
    </row>
    <row r="20" spans="2:15" ht="60" customHeight="1">
      <c r="B20" s="84" t="s">
        <v>33</v>
      </c>
      <c r="C20" s="85"/>
      <c r="D20" s="86"/>
      <c r="E20" s="39">
        <f>F20/E23</f>
        <v>1346585.3993633164</v>
      </c>
      <c r="F20" s="84">
        <v>5625899.1399999997</v>
      </c>
      <c r="G20" s="86"/>
      <c r="H20" s="35"/>
      <c r="I20" s="52"/>
      <c r="J20" s="45"/>
      <c r="K20"/>
    </row>
    <row r="21" spans="2:15" ht="50.25" customHeight="1">
      <c r="B21" s="84" t="s">
        <v>34</v>
      </c>
      <c r="C21" s="85"/>
      <c r="D21" s="86"/>
      <c r="E21" s="48">
        <f>F21/E23</f>
        <v>233207.49658919551</v>
      </c>
      <c r="F21" s="84">
        <v>974317.6</v>
      </c>
      <c r="G21" s="86"/>
      <c r="H21" s="35"/>
      <c r="I21" s="56"/>
      <c r="J21" s="45"/>
    </row>
    <row r="22" spans="2:15" ht="110.25" customHeight="1">
      <c r="B22" s="78" t="s">
        <v>48</v>
      </c>
      <c r="C22" s="78"/>
      <c r="D22" s="78"/>
      <c r="E22" s="53">
        <f>F22/E23</f>
        <v>4520285.1624021642</v>
      </c>
      <c r="F22" s="78">
        <f>F18-F16-F19-F20-F21</f>
        <v>18885299.380000003</v>
      </c>
      <c r="G22" s="78"/>
      <c r="H22" s="54"/>
      <c r="I22" s="55"/>
      <c r="J22" s="14"/>
      <c r="K22"/>
    </row>
    <row r="23" spans="2:15" ht="50.25" customHeight="1">
      <c r="B23" s="89" t="s">
        <v>31</v>
      </c>
      <c r="C23" s="89"/>
      <c r="D23" s="89"/>
      <c r="E23" s="90">
        <v>4.1779000000000002</v>
      </c>
      <c r="F23" s="91"/>
      <c r="G23" s="92"/>
      <c r="H23" s="37"/>
      <c r="I23" s="47"/>
    </row>
  </sheetData>
  <protectedRanges>
    <protectedRange sqref="L8" name="wprowadzanie danych_2"/>
    <protectedRange sqref="C7:K8 C6" name="wprowadzanie danych_1_1"/>
  </protectedRanges>
  <mergeCells count="38">
    <mergeCell ref="B23:D23"/>
    <mergeCell ref="E23:G23"/>
    <mergeCell ref="B20:D20"/>
    <mergeCell ref="F20:G20"/>
    <mergeCell ref="B21:D21"/>
    <mergeCell ref="F21:G21"/>
    <mergeCell ref="B19:D19"/>
    <mergeCell ref="F19:G19"/>
    <mergeCell ref="B22:D22"/>
    <mergeCell ref="F22:G22"/>
    <mergeCell ref="B17:D17"/>
    <mergeCell ref="F17:G17"/>
    <mergeCell ref="F18:G18"/>
    <mergeCell ref="I17:K17"/>
    <mergeCell ref="L17:O17"/>
    <mergeCell ref="B18:D18"/>
    <mergeCell ref="L15:M15"/>
    <mergeCell ref="N15:O15"/>
    <mergeCell ref="B16:D16"/>
    <mergeCell ref="F16:G16"/>
    <mergeCell ref="I16:K16"/>
    <mergeCell ref="L16:M16"/>
    <mergeCell ref="N16:O16"/>
    <mergeCell ref="B15:D15"/>
    <mergeCell ref="F15:G15"/>
    <mergeCell ref="I15:K15"/>
    <mergeCell ref="A4:O4"/>
    <mergeCell ref="E9:F9"/>
    <mergeCell ref="B12:G12"/>
    <mergeCell ref="I12:O12"/>
    <mergeCell ref="B13:D14"/>
    <mergeCell ref="F13:G13"/>
    <mergeCell ref="I13:K14"/>
    <mergeCell ref="L13:M13"/>
    <mergeCell ref="N13:O13"/>
    <mergeCell ref="F14:G14"/>
    <mergeCell ref="L14:M14"/>
    <mergeCell ref="N14:O14"/>
  </mergeCells>
  <conditionalFormatting sqref="B6:B8">
    <cfRule type="expression" dxfId="1" priority="4" stopIfTrue="1">
      <formula>AND(COUNTIF($B$19:$B$19, B6)&gt;1,NOT(ISBLANK(B6)))</formula>
    </cfRule>
  </conditionalFormatting>
  <conditionalFormatting sqref="B6:B8">
    <cfRule type="expression" dxfId="0" priority="6" stopIfTrue="1">
      <formula>AND(COUNTIF($B$256:$B$297, B6)+COUNTIF($B$12:$B$12, B6)+COUNTIF($B$38:$B$38, B6)+COUNTIF(#REF!, B6)&gt;1,NOT(ISBLANK(B6)))</formula>
    </cfRule>
  </conditionalFormatting>
  <printOptions horizontalCentered="1"/>
  <pageMargins left="0.15748031496062992" right="0.15748031496062992" top="0.23622047244094491" bottom="0.15748031496062992" header="0.31496062992125984" footer="0.31496062992125984"/>
  <pageSetup paperSize="9" scale="35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Informacja pozytywy</vt:lpstr>
      <vt:lpstr>'Informacja pozytywy'!Obszar_wydruku</vt:lpstr>
      <vt:lpstr>'Informacja pozytywy'!Tytuły_wydruku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Ankieta</cp:lastModifiedBy>
  <cp:lastPrinted>2014-02-26T10:44:52Z</cp:lastPrinted>
  <dcterms:created xsi:type="dcterms:W3CDTF">2010-03-01T09:19:34Z</dcterms:created>
  <dcterms:modified xsi:type="dcterms:W3CDTF">2014-03-14T11:00:42Z</dcterms:modified>
</cp:coreProperties>
</file>