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zał. 1 lista rankingowa" sheetId="1" r:id="rId1"/>
    <sheet name="Arkusz1" sheetId="4" r:id="rId2"/>
  </sheets>
  <definedNames>
    <definedName name="_xlnm.Print_Area" localSheetId="0">'zał. 1 lista rankingowa'!$A$1:$W$42</definedName>
  </definedNames>
  <calcPr calcId="125725"/>
</workbook>
</file>

<file path=xl/calcChain.xml><?xml version="1.0" encoding="utf-8"?>
<calcChain xmlns="http://schemas.openxmlformats.org/spreadsheetml/2006/main">
  <c r="K38" i="1"/>
  <c r="L38"/>
  <c r="N38"/>
  <c r="O38"/>
  <c r="M38"/>
  <c r="I49"/>
  <c r="I56" l="1"/>
  <c r="H56" s="1"/>
  <c r="I55" l="1"/>
  <c r="H54"/>
  <c r="H52"/>
  <c r="H51"/>
  <c r="H50"/>
  <c r="I48"/>
  <c r="H55" l="1"/>
  <c r="I57"/>
  <c r="H57" s="1"/>
  <c r="U32"/>
  <c r="W32" s="1"/>
  <c r="U31"/>
  <c r="W31" s="1"/>
  <c r="U30"/>
  <c r="W30" s="1"/>
  <c r="U29"/>
  <c r="W29" s="1"/>
  <c r="U27"/>
  <c r="W27" s="1"/>
  <c r="U24"/>
  <c r="W24" s="1"/>
  <c r="U23"/>
  <c r="W23" s="1"/>
  <c r="U22"/>
  <c r="W22" s="1"/>
  <c r="U20"/>
  <c r="W20" s="1"/>
  <c r="U19"/>
  <c r="W19" s="1"/>
  <c r="U17"/>
  <c r="W17" s="1"/>
  <c r="U16"/>
  <c r="W16" s="1"/>
  <c r="U14"/>
  <c r="W14" s="1"/>
  <c r="U13"/>
  <c r="W13" s="1"/>
  <c r="U12"/>
  <c r="W12" s="1"/>
  <c r="U11"/>
  <c r="W11" s="1"/>
  <c r="U10"/>
  <c r="W10" s="1"/>
  <c r="U9"/>
  <c r="W9" s="1"/>
  <c r="U8"/>
  <c r="W8" s="1"/>
  <c r="U7"/>
  <c r="W7" s="1"/>
  <c r="U6"/>
  <c r="W6" s="1"/>
  <c r="U5"/>
  <c r="W5" s="1"/>
  <c r="U4"/>
  <c r="W4" s="1"/>
  <c r="U3"/>
  <c r="W3" s="1"/>
  <c r="U36" l="1"/>
  <c r="W36" s="1"/>
  <c r="U35"/>
  <c r="W35" s="1"/>
  <c r="U33"/>
  <c r="W33" s="1"/>
</calcChain>
</file>

<file path=xl/sharedStrings.xml><?xml version="1.0" encoding="utf-8"?>
<sst xmlns="http://schemas.openxmlformats.org/spreadsheetml/2006/main" count="320" uniqueCount="262">
  <si>
    <t>Lp.</t>
  </si>
  <si>
    <t xml:space="preserve">Nr rejestracyjny </t>
  </si>
  <si>
    <t>Nr kancelaryjny</t>
  </si>
  <si>
    <t>Wnioskodawca</t>
  </si>
  <si>
    <t xml:space="preserve">Tytuł </t>
  </si>
  <si>
    <t>Kategoria interwencji</t>
  </si>
  <si>
    <t xml:space="preserve">Miejsce realizacji projektu
(Powiat) </t>
  </si>
  <si>
    <t>Miejsce realizacji projektu 
(Miejscowość)</t>
  </si>
  <si>
    <t>Siedziba wnioskodawcy 
(Powiat)</t>
  </si>
  <si>
    <t>Siedziba wnioskodawcy 
(Miejscowość)</t>
  </si>
  <si>
    <t>Całkowita Wartość Projektu w PLN</t>
  </si>
  <si>
    <t>Koszty kwalifikowalne</t>
  </si>
  <si>
    <t>Wnioskowana kwota z EFRR w PLN</t>
  </si>
  <si>
    <t>Wnioskowana kwota z budżetu państwa (nie zawsze wystąpi)</t>
  </si>
  <si>
    <t>Kwota wnioskowana z EFRR + budżetu państwa w PLN</t>
  </si>
  <si>
    <t>Procent dofinansowania z EFRR</t>
  </si>
  <si>
    <t>Maksymalna średnia punktów możliwa do uzyskania w ramach oceny Horyzontalnej i Szczegółowej</t>
  </si>
  <si>
    <t>Średnia punktów oceny Horyzontalnej i Szczegółowej</t>
  </si>
  <si>
    <t xml:space="preserve">Maksymalna średnia punktów możliwa do uzyskania w ramach oceny Strategicznej </t>
  </si>
  <si>
    <t>Średnia punktów oceny strategicznej</t>
  </si>
  <si>
    <t>Maksymalna suma średnich oceny strategiczej i merytorycznej</t>
  </si>
  <si>
    <t>Suma średnich oceny strategiczej i merytorycznej</t>
  </si>
  <si>
    <t>Procent maksymalnej liczby punktów możliwych do
zdobycia</t>
  </si>
  <si>
    <t>MJWPU.420-987/10</t>
  </si>
  <si>
    <t>4492/10</t>
  </si>
  <si>
    <t>Gmina Łomianki</t>
  </si>
  <si>
    <t>Ekologiczne patnerstwo - kompleksowe wykorzystanie odnawialnych źródeł energii na rzecz poprawy bezpieczeństwa energetycznego Gminy Łomianki</t>
  </si>
  <si>
    <t>Powiat warszawski zachodni</t>
  </si>
  <si>
    <t>Dąbrowa, Dziekanów Leśny, Dziekanów Nowy, Dziekanów Polski, Kępa Kiełpińska, Kiełpin, Kiełpin Poduchowny, Łomianki, Łomianki Dolne, Sadowa</t>
  </si>
  <si>
    <t>Łomianki</t>
  </si>
  <si>
    <t>MJWPU.420-1028/10</t>
  </si>
  <si>
    <t>4576/10</t>
  </si>
  <si>
    <t>Przedsiębiorstwo Wodociągów i Kanalizacji Sp. z o.o. w Wołominie</t>
  </si>
  <si>
    <t xml:space="preserve">Zakup i instalacja agregatu kogeneracyjnego na oczyszczalni ścieków "Krym", zlokalizowanej w miejscowości Leśniakowizna, gmina Wołomin
</t>
  </si>
  <si>
    <t>Powiat wołomiński</t>
  </si>
  <si>
    <t>Leśniakowizna</t>
  </si>
  <si>
    <t>Wołomin</t>
  </si>
  <si>
    <t>MJWPU.420-1017/10</t>
  </si>
  <si>
    <t>4565/10</t>
  </si>
  <si>
    <t>Gmina Ożarów Mazowiecki</t>
  </si>
  <si>
    <t>Ekologiczne partnerstwo na rzecz zrównoważonego rozwoju Miasta i Gminy Ożarów 
Mazowiecki</t>
  </si>
  <si>
    <t>Szeligi, Macierzysz, Mory, Bronisze, Piotrkówek Duży, Piotrkówek Mały, Wieruchów, Jawczyce, Ożarów, Konotopa, Duchnice, Kaputy, Domaniewek Pierwszy, Gołaszew, Ołtarzew, Koprki, Pogroszew, Umiastów, Pogroszew Kolonia, Wolskie, Michałówek, Pilaszków, Myszczyn, Święcice, Płochocin, Wolica, Orły, Kręczki –Kaputy, Ożarów Mazowiecki</t>
  </si>
  <si>
    <t>Ożarów Mazowiecki</t>
  </si>
  <si>
    <t>MJWPU.420-1051/10</t>
  </si>
  <si>
    <t>4586/10</t>
  </si>
  <si>
    <t>Edyta Gawęda i Ewa Wosiak prowadzące działalność gospodarczą w formie spółki cywilnej pod nazwą „2-E”</t>
  </si>
  <si>
    <t>Zielony dom - zastosowanie odnawialnych źródeł energii i kogeneracji w modernizowanej kamienicy w Radomiu  przy ul. M.C. Skłodowskiej 13.</t>
  </si>
  <si>
    <t>Powiat m. Radom</t>
  </si>
  <si>
    <t>Radom</t>
  </si>
  <si>
    <t>Powiat m. st. Warszawa</t>
  </si>
  <si>
    <t>Warszawa</t>
  </si>
  <si>
    <t>Powiat legionowski</t>
  </si>
  <si>
    <t>Powiat ostrołęcki</t>
  </si>
  <si>
    <t>Powiat pruszkowski</t>
  </si>
  <si>
    <t>Pruszków</t>
  </si>
  <si>
    <t>Powiat nowodworski</t>
  </si>
  <si>
    <t>Nowy Dwór Mazowiecki</t>
  </si>
  <si>
    <t>Powiat węgrowski</t>
  </si>
  <si>
    <t>Powiat siedlecki</t>
  </si>
  <si>
    <t>Gmina Pokrzywnica</t>
  </si>
  <si>
    <t>Powiat pułtuski</t>
  </si>
  <si>
    <t>Pokrzywnica</t>
  </si>
  <si>
    <t>Powiat sierpecki</t>
  </si>
  <si>
    <t>Gmina Zwoleń</t>
  </si>
  <si>
    <t>Powiat zwoleński</t>
  </si>
  <si>
    <t>Zwoleń</t>
  </si>
  <si>
    <t>Powiat przasnyski</t>
  </si>
  <si>
    <t>Powiat ostrowski</t>
  </si>
  <si>
    <t>Powiat ciechanowski</t>
  </si>
  <si>
    <t>Powiat wyszkowski</t>
  </si>
  <si>
    <t>Powiat białobrzeski</t>
  </si>
  <si>
    <t>Gmina Białobrzegi</t>
  </si>
  <si>
    <t>Białobrzegi</t>
  </si>
  <si>
    <t>Mazowiecki Komendant Wojewódzki Państwowej Straży Pożarnej</t>
  </si>
  <si>
    <t>Powiat sokołowski</t>
  </si>
  <si>
    <t>Sokołów Podlaski</t>
  </si>
  <si>
    <t>Powiat żyrardowski</t>
  </si>
  <si>
    <t>EURO</t>
  </si>
  <si>
    <t>PLN</t>
  </si>
  <si>
    <t>Zapotrzebowanie na projekty znajdujące się w IWIPK</t>
  </si>
  <si>
    <t>Wartość umożliwiająca dalszą kontraktację na podstawie comiesięcznych danych MF</t>
  </si>
  <si>
    <t xml:space="preserve">Kurs Euro EBC </t>
  </si>
  <si>
    <t>MJWPU.420-1077/10</t>
  </si>
  <si>
    <t>4619/10</t>
  </si>
  <si>
    <t>Miasto stołeczne Warszawa</t>
  </si>
  <si>
    <t>Odnawialne źródła energii i kogeneracja w m.st. Warszawa</t>
  </si>
  <si>
    <t>MJWPU.420-994/10</t>
  </si>
  <si>
    <t>4560/10</t>
  </si>
  <si>
    <t>Wood Company Spółka z ograniczoną odpowiedzialnością</t>
  </si>
  <si>
    <t>Budowa elektrowni wiatrowej o mocy 2 MW w miejscowości Grodkowo - Zawisze</t>
  </si>
  <si>
    <t>Grodkowo - Zawisze</t>
  </si>
  <si>
    <t>MJWPU.420-993/10</t>
  </si>
  <si>
    <t>4568/10</t>
  </si>
  <si>
    <t>Gmina Myszyniec</t>
  </si>
  <si>
    <t>Wykorzystanie energii odnawialnej poprzez zastosowanie instalacji solarnych i pomp ciepła, celem poprawy środowiska naturalnego gminy Myszyniec</t>
  </si>
  <si>
    <t>Myszyniec, Białusny Lasek, Charciabałda, Cięćk, Drężek, Gadomskie, Krysiaki, Myszyniec - Koryta, Myszyniec Stary, Niedźwiedź, Olszyny, Pełty, Świdwiborek, Wolkowe, Wydmusy, Wykrot, Zalesie, Zdunek</t>
  </si>
  <si>
    <t>Myszyniec</t>
  </si>
  <si>
    <t>MJWPU.420-1014/10</t>
  </si>
  <si>
    <t>4547/10</t>
  </si>
  <si>
    <t xml:space="preserve">Gmina Grodzisk Mazowiecki </t>
  </si>
  <si>
    <t>Słoneczne innowacje - Odnawialne Źródła Energii dla Gminy Grodzisk Mazowiecki.</t>
  </si>
  <si>
    <t>Powiat grodziski</t>
  </si>
  <si>
    <t>Grodzisk Mazowiecki</t>
  </si>
  <si>
    <t>MJWPU.420-1046/10</t>
  </si>
  <si>
    <t>4584/10</t>
  </si>
  <si>
    <t>Gmina Łochów</t>
  </si>
  <si>
    <t>Gmina Łochów przyjazna środowisku naturalnemu - OZE</t>
  </si>
  <si>
    <t>Łochów, Barchów, Kaliska, Budziska, Łazy, Pogorzelec, Gwiadały, Brzuza, Nadkole, Burakowskie, Łojki, Jerzyska, Łosiewice, Szumin, Samotrzask, Jasiorówka, Łojew, Łopianka, Baczki, Ostrówek, Majdan, Ogrodniki, Zagrodniki, Kamionna, Laski, Dąbrowa, Zambrzyniec, Twarogi, Matały, Wólka Paplińska, Kalinowiec</t>
  </si>
  <si>
    <t>Łochów</t>
  </si>
  <si>
    <t>MJWPU.420-1070/10</t>
  </si>
  <si>
    <t>4574/10</t>
  </si>
  <si>
    <t>Centrum Doradztwa Rolniczego w Brwinowie</t>
  </si>
  <si>
    <t>Modernizacja systemu grzewczego dla potrzeb budynku Centrum Doradztwa Rolniczego w Brwinowie z wykorzystaniem OZE - pomp ciepła i kolektorów słonecznych, wspomaganych agregatem kogeneracyjnym</t>
  </si>
  <si>
    <t>Brwinów</t>
  </si>
  <si>
    <t>MJWPU.420-1054/10</t>
  </si>
  <si>
    <t>4594/10</t>
  </si>
  <si>
    <t>Elektrownia Wiatrowa EOL Spółka z ograniczoną odpowiedzialnością</t>
  </si>
  <si>
    <t>„Poprawa jakości powietrza i zwiększenie bezpieczeństwa energetycznego Mazowsza poprzez budowę elektrowni wiatrowych o łącznej mocy 4MW na terenie powiatu mławskiego”</t>
  </si>
  <si>
    <t>Powiat mławski</t>
  </si>
  <si>
    <t>Wyszyny Kościelne, Szydłówek, Wiśniewo</t>
  </si>
  <si>
    <t>MJWPU.420-1021/10</t>
  </si>
  <si>
    <t>4519/10</t>
  </si>
  <si>
    <t>Wojewódzki Szpital Specjalistyczny w Radomiu</t>
  </si>
  <si>
    <t>Budowa instalacji fotowoltaicznej i wiatrowej wraz z systemem kogeneracyjnym dla Wojewódzkiego Szpitala Specjalistycznego w Radomiu</t>
  </si>
  <si>
    <t>MJWPU.420-1020/10</t>
  </si>
  <si>
    <t>4511/10</t>
  </si>
  <si>
    <t>GMINA PRZESMYKI</t>
  </si>
  <si>
    <t>Słoneczne Gminy Wschodniego Mazowsza - energia solarna energią przyszłości</t>
  </si>
  <si>
    <t>Powiat siedlecki, Powiat sokołowski</t>
  </si>
  <si>
    <t>Cierpigórz, Dąbrowa, Głuchówek, Górki, Kaliski, Kamianki-Czabaje, Kamianki Lackie, Kamianki-Nicki, Kamianki-Wańki, Kukawki, Lipiny, Łysów, Pniewiski, Przesmyki, Raczyny, Stare Rzewuski, Tarków, Tarkówek, Wólka Łysowska, Zawady, Czarnoty, Grabowiec, Hołubla, Kaliski, Kobylany-Kozy, Koryciany, Krynki, Łęczycki, Łozy, Nasiłów, Paprotnia, Pliszki, Pluty, Podawce, Rzeszotków, Skwierczyn Lacki, Stare Trębice, Stasin, Strusy, Trębice Dolne, Trębice Górne, Uziębły, Bużyska, Czaple Górne, Drażniew, Góry, Knychówek, Korczew, Laskowice, Mogielnica, Nowy Bartków, Ruda, Starczewice, Stary Bartków, Szczeglacin, Tokary, Zaleś, Baczki, Bałki, Bohy, Borychów, Czaple Andrelewicze, Gałki, Jasień, Józin, Kamianka, Kanabród, Karskie, Kobylany Górne, Kobylany Skorupki, Liszki, Mołomotki, Mołomotki - Dwór, Ostrowiec, Ostrówek, Remiszew Duży, Remiszew Mały, Repki, Rogów, Rudniki, Sawice-Bronisze, Sawice - Dwór, Sawice-Wieś, Skorupki, Skrzeszew, Skrzeszew "E", Skwierczyn-Dwór, Skwierczyn-Wieś, Smuniew, Szkopy, Wasilew Skrzeszewski, Wasilew Szlachecki, Wierzbice Górne, Włodki, Wyrozęby-Konaty, Wyrozęby- Podawce, Zawady, Żółkwy</t>
  </si>
  <si>
    <t>Przesmyki</t>
  </si>
  <si>
    <t>MJWPU.420-1025/10</t>
  </si>
  <si>
    <t>4571/10</t>
  </si>
  <si>
    <t>Gmina Jednorożec</t>
  </si>
  <si>
    <t>Ekologiczne partnerstwo – kompleksowe wykorzystanie odnawialnych źródeł energii na rzecz poprawy powietrza atmosferycznego w gminach Jednorożec i Czernice Borowe</t>
  </si>
  <si>
    <t>Stegna, Jednorożec, Kobylaki– Korysze, Ulatowo – Pogorze, Lipa, Drążdżewo Nowe, Żelazna – Prywatna, Połoń, Żelazna – Rządowa, Kobylaki– Konopki, Olszewka, Ulatowo, Czernice Borowe</t>
  </si>
  <si>
    <t>Jednorożec</t>
  </si>
  <si>
    <t>MJWPU.420-979/10</t>
  </si>
  <si>
    <t>4488/10</t>
  </si>
  <si>
    <t>SZPITAL KOLEJOWY IM. DR MED. WŁODZIMIERZA ROEFLERA W PRUSZKOWIE SAMODZIELNY PUBLICZNY ZAKŁAD OPIEKI ZDROWOTNEJ</t>
  </si>
  <si>
    <t>Wdrożenie rozwiązań  wykorzystujących odnawialne źródła energii oraz kogenerację w Szpitalu Kolejowym w Pruszkowie metodą na zwiększenie efektywności jego funkcjonowania</t>
  </si>
  <si>
    <t>MJWPU.420-997/10</t>
  </si>
  <si>
    <t>4471/10</t>
  </si>
  <si>
    <t>JE WIND spółka z ograniczoną odpowiedzialnością</t>
  </si>
  <si>
    <t>Budowa elektrowni wiatrowej o mocy 2 MW w miejscowości Bachorza</t>
  </si>
  <si>
    <t>Bachorza</t>
  </si>
  <si>
    <t>Powiat m. Suwałki</t>
  </si>
  <si>
    <t>Suwałki</t>
  </si>
  <si>
    <t>MJWPU.420-995/10</t>
  </si>
  <si>
    <t>4473/10</t>
  </si>
  <si>
    <t>AM Energia Wiatrowa spółka z ograniczoną odpowiedzialnością</t>
  </si>
  <si>
    <t>Budowa elektrowni wiatrowej 2 MW w gminie Sokołów Podlaski przez AM Energia Wiatrowa Sp. z o.o.</t>
  </si>
  <si>
    <t>Brzozów</t>
  </si>
  <si>
    <t>MJWPU.420-1024/10</t>
  </si>
  <si>
    <t>4494/10</t>
  </si>
  <si>
    <t>SŁONECZNA ENERGIA DLA GMINY BIAŁOBRZEGI</t>
  </si>
  <si>
    <t>Białobrzegi, Brzeźce, Kolonia Brzeźce, Szczyty, Stawiszyn, Sucha, Dąbrówka, Wojciechówka, Jasionna, Pohulanka, Brzeska Wola, Leopoldów, Kamień</t>
  </si>
  <si>
    <t>MJWPU.420-1068/10</t>
  </si>
  <si>
    <t>4614/10</t>
  </si>
  <si>
    <t>Miasto Nowy Dwór Mazowiecki</t>
  </si>
  <si>
    <t>Ekologiczny Nowy Dwór Mazowiecki – kolektory słoneczne dla mieszkańców</t>
  </si>
  <si>
    <t>MJWPU.420-957/10</t>
  </si>
  <si>
    <t>4452/10</t>
  </si>
  <si>
    <t>"KECMER" Paweł Kecmer</t>
  </si>
  <si>
    <t xml:space="preserve">Budowa elektrowni wiatrowej w miejscowości Pszczółki Górne Gm. Grudusk w ramach rozbudowy przedsiębiorstwa „KECMER” Paweł Kecmer. </t>
  </si>
  <si>
    <t>Pszczółki Górne</t>
  </si>
  <si>
    <t>Karwacz</t>
  </si>
  <si>
    <t>MJWPU.420-982/10</t>
  </si>
  <si>
    <t>4529/10</t>
  </si>
  <si>
    <t>Geotermia Mazowiecka S.A.</t>
  </si>
  <si>
    <t>Budowa II stopnia odzysku ciepła z wody geotermalnej w Zakładzie Geotermalnym w Mszczonowie</t>
  </si>
  <si>
    <t>Mszczonów</t>
  </si>
  <si>
    <t>MJWPU.420-985/10</t>
  </si>
  <si>
    <t>4525/10</t>
  </si>
  <si>
    <t>Instalacja kolektorów słonecznych w wybranych jednostkach Państwowej Straży Pożarnej województwa mazowieckiego</t>
  </si>
  <si>
    <t>Powiat białobrzeski, Powiat garwoliński, Powiat lipski, Powiat otwocki, Powiat przysuski, Powiat m. Radom, Powiat m. st. Warszawa</t>
  </si>
  <si>
    <t>Białobrzegi, Garwolin, Lipsko, Otwock, Przysucha, Radom, Warszawa</t>
  </si>
  <si>
    <t>MJWPU.420-1053/10</t>
  </si>
  <si>
    <t>4595/10</t>
  </si>
  <si>
    <t>"Partnerstwo i innowacyjność dla srodowiska - efektywne wykorzystanie energii słonecznej w Gminie Pokrzywnica".</t>
  </si>
  <si>
    <t>Budy Ciepielińskie, Budy Pobyłkowskie, Ciepielin, Dzbanice, Dzierżenin, Gzowo, Karniewek, Kępiaste, Klaski, Koziegłowy, Łępice, Łosewo, Łubienica, Łubienica-Superunki, Mory, Murowanka, Nowe Niestępowo, Niestępowo Włościańskie, Obrębek, Obręb, Olbrachcice, Piskornia, Pobyłkowo Duże, Pobyłkowo Małe, Pogorzelec, Pokrzywnica, Pomocnia, Strzyże, Świeszewo, Trzepowo, Witki, Wólka Zaleska, Zaborze</t>
  </si>
  <si>
    <t>MJWPU.420-1055/10</t>
  </si>
  <si>
    <t>4551/10</t>
  </si>
  <si>
    <t>Gmina Łyse</t>
  </si>
  <si>
    <t>Wykorzystanie odnawialnych źródeł energii na Kurpiowszczyźnie poprzez kompleksowy montaż kolektorów słonecznych w gminach: Łyse i Baranowo</t>
  </si>
  <si>
    <t>Antonia, Baba, Dęby, Dudy Puszczańskie, Grądzkie, Klenkor, Lipniki, Łączki, Łyse, Piątkowizna, Plewki, Pupkowizna, Serafin, Szafranki, Tartak, Tyczek, Warmiak, Wejdo, Wyżega, Zalas, Baranowo, Brodowe Łąki, Bakuła, Błędowo, Budne Sowięta, Cierpięta, Czarnotrzew, Dąbrowa, Dłutówka, Gaczyska, Glinki, Guzowatka, Jastrząbka, Kalisko, Kucieje, Kopaczyska, Lipowy Las, Majdan, Oborczyska, Olkowa Kępa, Orzołek, Orzoł, Ramiona, Rupin, Rycica, Witowy Most, Wola Błędowska, Zawady, Ziomek</t>
  </si>
  <si>
    <t>Łyse</t>
  </si>
  <si>
    <t>MJWPU.420-1079/10</t>
  </si>
  <si>
    <t>4615/10</t>
  </si>
  <si>
    <t>ANBUD FIRMA REMONTOWO- BUDOWLANA ANDRZEJ ŁYKOWSKI</t>
  </si>
  <si>
    <t>Dywersyfikacja źródeł energii w Gminie Bielsk poprzez budowę elektrowni wiatrowych</t>
  </si>
  <si>
    <t>Powiat płocki</t>
  </si>
  <si>
    <t>Goślice, Machcino</t>
  </si>
  <si>
    <t>Powiat gnieźnieński</t>
  </si>
  <si>
    <t>Witkowo</t>
  </si>
  <si>
    <t>MJWPU.420-990/10</t>
  </si>
  <si>
    <t>4521/10</t>
  </si>
  <si>
    <t>Przedsiębiorstwo Usług Inżynieryjno-Komunalnych Sp. z o.o. w Sokołowie Podlaskim</t>
  </si>
  <si>
    <t>"Budowa elektrociepłowni do skojarzonej produkcji energii cieplnej i elektrycznej uzyskiwanej ze spalania biogazu"</t>
  </si>
  <si>
    <t>MJWPU.420-1075/10</t>
  </si>
  <si>
    <t>4610/10</t>
  </si>
  <si>
    <t>Gmina Glinojeck</t>
  </si>
  <si>
    <t>Zwiększenie wykorzystania odnawialnych źródeł energii w gminie Glinojeck – zastosowanie kolektorów słonecznych na budynkach mieszkalnych oraz na budynkach użyteczności publicznej</t>
  </si>
  <si>
    <t>Bielawy, Brody Młockie, Budy Rumockie, Dreglin, Dukt, Faustynowo, Juliszewo, Kondrajec Pański, Kondrajec Szlachecki, Kowalewko-Szyjki</t>
  </si>
  <si>
    <t>Glinojeck</t>
  </si>
  <si>
    <t>MJWPU.420-966/10</t>
  </si>
  <si>
    <t>4483/10</t>
  </si>
  <si>
    <t>Gmina Nieporęt</t>
  </si>
  <si>
    <t>Budowa systemu kolektorów słonecznych na terenie Gminy Nieporęt.</t>
  </si>
  <si>
    <t>Aleksandrów, Beniaminów, Białobrzegi, Izabelin, Józefów, Kąty Węgierskie, Michałów-Grabina, Nieporęt, Rembelszczyzna, Rynia, Stanisławów Drugi, Stanisławów Pierwszy, Wola Aleksandra, Wólka Radzymińska, Zegrze Południowe</t>
  </si>
  <si>
    <t>Nieporęt</t>
  </si>
  <si>
    <t>MJWPU.420-1074/10</t>
  </si>
  <si>
    <t>4591/10</t>
  </si>
  <si>
    <t>Gmina Somianka</t>
  </si>
  <si>
    <t>Zakup i montaż kolektorów słonecznych szansą na zwiększenie wykorzystania energii odnawialnej w Gminach Somianka, Brańszczyk i Zatory</t>
  </si>
  <si>
    <t>Powiat wyszkowski, Powiat pułtuski</t>
  </si>
  <si>
    <t>Barcice, Celinowo, Huta Podgórna, Jackowo Dolne, Jackowo Górne, Janki, Jasieniec, Kręgi, Michalin, Nowe Kozłowo, Nowe Płudy, Nowe Wypychy, Ostrowy, Popowo Kościelne, Popowo Letnisko, Popowo Parcele, Skorki, Somianka, Somianka - Parcele, Stare Kozłowo, Stare Płudy, Stare Wypychy, Stary Mystkówiec, Suwin, Ulasek, Wielątki Rosochate, Wielęcin, Wola Mystkowska, Wólka Somiankowska, Zdziedórz, Białe Błoto - Kobyla, Białe Błoto - Kurza, Białe Błoto - Stara Wieś, Brańszczyk, Budykierz, Dalekie Tartak, Dudowizna, Knurowiec, Niemiry, Nowa Wieś, Nowe Budy, Nowy Brańszczyk, Ojcowizna, Poręba Kocęby, Poręba Średnia, Przyjmy, Stare Budy, Trzcianka, Tuchlin, Turzyn, Udrzyn, Udrzynek, Burlaki, Cieńsza, Ciski, Dębiny, Drwały, Gładczyn Rządowy, Gładczyn Szlachecki, Kopaniec, Lemany, Lutobrok, Lutobrok Folwark, Malwinowo, Mierzęcin, Mystkówiec Kalinówka, Mystkówiec Szczucin, Nowe Borsuki, Pniewo, Pniewo Kolonia, Stawinoga, Śliski, Topolnica, Wólka Zatorska, Zatory</t>
  </si>
  <si>
    <t>Somianka</t>
  </si>
  <si>
    <t>MJWPU.420-1029/10</t>
  </si>
  <si>
    <t>4541/10</t>
  </si>
  <si>
    <t>„Budowa instalacji solarnych na terenie gminy Zwoleń, Sienno i Potworów”</t>
  </si>
  <si>
    <t>Powiat zwoleński, Powiat przysuski, Powiat lipski</t>
  </si>
  <si>
    <t>Zwoleń, Potworów, Sienno</t>
  </si>
  <si>
    <t>MJWPU.420-1043/10</t>
  </si>
  <si>
    <t>4514/10</t>
  </si>
  <si>
    <t>Trasko Energia 2 spółka z ograniczona odpowiedzialnością</t>
  </si>
  <si>
    <t>Elektrownia Wiatrowa o mocy 2 MW w miejscowości Gaworówek</t>
  </si>
  <si>
    <t>Gaworówek</t>
  </si>
  <si>
    <t>Powiat ostrzeszowski</t>
  </si>
  <si>
    <t>Ostrzeszów</t>
  </si>
  <si>
    <t>MJWPU.420-1089/10</t>
  </si>
  <si>
    <t>4616/10</t>
  </si>
  <si>
    <t>Gmina Strzegowo</t>
  </si>
  <si>
    <t>Wykorzystanie odnawialnych źródeł energii na terenie Gminy Strzegowo</t>
  </si>
  <si>
    <t>Strzegowo, Niedzbórz, Dąbrowa, Adamowo, Bregin, Budy Sułkowskie, Budy Wolińskie, Chądzyny Krusze, Chądzyny Kuski, Czarnocin, Czarnocinek, Dalnia, Drogiszka, Giżyn, Giżynek, Ignacewo, Józefowo Dąbrowskie, Kowalewko, Kuskowo, Łebki, Marianowo, Marysinek, Mączewo, Mdzewko, Mdzewo, Pokrytki, Prusocin, Rudowo, Rydzyn Szlachecki, Rydzyn Włościański, Staroguby, Strzegowo Osada, Strzegowo Wieś, Sułkowo Borowe, Sułkowo Polne, Syberia, Topolewszczyzna, Unierzyż, Unikowo, Wola Kanigowska, Zabiele, Kontrewers</t>
  </si>
  <si>
    <t>Strzegowo</t>
  </si>
  <si>
    <t>MJWPU.420-1015/10</t>
  </si>
  <si>
    <t>4559/10</t>
  </si>
  <si>
    <t>Miasto Ostrów Mazowiecka</t>
  </si>
  <si>
    <t>Partnerstwo i innowacyjność dla środowiska-efektywne wykorzystanie energii odnawialnej na rzecz ekorozwoju Ostrowi Mazowieckiej i województwa mazowieckiego</t>
  </si>
  <si>
    <t>Ostrów Mazowiecka</t>
  </si>
  <si>
    <t>MJWPU.420-1056/10</t>
  </si>
  <si>
    <t>4567/10</t>
  </si>
  <si>
    <t>Gmina Pułtusk</t>
  </si>
  <si>
    <t>„Chwyć swój promyk słońca - wspólny projekt instalacji kolektorów słonecznych dla Pływalni Miejskiej, Komendy Powiatowej Policji, Komendy Powiatowej Państwowej Straży Pożarnej, oraz mieszkańców Gminy Pułtusk"</t>
  </si>
  <si>
    <t>Pułtusk</t>
  </si>
  <si>
    <t>Wartość projektów kierowanych do dofinansowania</t>
  </si>
  <si>
    <t>projekty kierowane do dofinansowania</t>
  </si>
  <si>
    <t>Załącznik Nr 1 do Uchwały Nr .............../14 Zarządu Województwa Mazowieckiego z dnia ........................ 2014 r. zmieniającej uchwałę w sprawie zatwierdzenia listy rankingowej projektów pozytywnie zweryfikowanych pod względem oceny wykonalności i merytorycznej (horyzontalnej, szczegółowej) oraz strategicznej złożonych w ramach konkursu zamkniętego bez preselekcji RPOWM/4.3/2/2010 Priorytet IV „Środowisko, zapobieganie zagrożeniom i energetyka” dla Działania 4.3 „Ochrona powietrza, energetyka” – Schemat I „Odnawialne źródła energii i kogeneracja” Regionalnego Programu Operacyjnego Województwa Mazowieckiego 2007-2013</t>
  </si>
  <si>
    <t>Analiza wykorzystania alokacji EFRR w ramach  Działania 4.3 Ochrona powietrza, energetyka</t>
  </si>
  <si>
    <t xml:space="preserve">Alokacja na Działanie 4.3 EFRR </t>
  </si>
  <si>
    <t>RAZEM:</t>
  </si>
  <si>
    <t>Inicjatywa JESSICA</t>
  </si>
  <si>
    <t>Projekty złożone w ramach Działania 4.3 z podpisanymi umowami</t>
  </si>
  <si>
    <t>Projekty złożone w ramach Działania 4.3 z oczekujące na podpisanie umowy</t>
  </si>
  <si>
    <t>MJWPU.420-1012/10</t>
  </si>
  <si>
    <t>4553/10</t>
  </si>
  <si>
    <t>"AB-GLASS" PHP Andrzej Biedrzycki</t>
  </si>
  <si>
    <t>Zakup i instalacja modułów  solarnych  oraz turbiny wiatrowej jako alternatywnego źródła energii dla AB- GLASS PHP Andrzej Biedrzycki</t>
  </si>
  <si>
    <t>Dostępne środki w ramach Działania 4.3 po uwzględnieniu projektów oczekujących na podpisanie umowy</t>
  </si>
  <si>
    <t>Pozostałe środki dostepne w Działaniu 4.3</t>
  </si>
  <si>
    <t>Reaolakacja z Działania 6.2 Turystyka przeznaczona na projekty znajdujące się na liście rezerwowej „Odnawialne źródła energii i kogeneracja”
 (wartość ujęta w alokacji na Działanie 4.3 EFRR)</t>
  </si>
</sst>
</file>

<file path=xl/styles.xml><?xml version="1.0" encoding="utf-8"?>
<styleSheet xmlns="http://schemas.openxmlformats.org/spreadsheetml/2006/main">
  <fonts count="7">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4"/>
      <color theme="1"/>
      <name val="Calibri"/>
      <family val="2"/>
      <charset val="238"/>
      <scheme val="minor"/>
    </font>
    <font>
      <sz val="12"/>
      <color theme="1"/>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diagonal/>
    </border>
    <border>
      <left style="double">
        <color rgb="FFFF0000"/>
      </left>
      <right style="thin">
        <color indexed="64"/>
      </right>
      <top style="thin">
        <color indexed="64"/>
      </top>
      <bottom/>
      <diagonal/>
    </border>
    <border>
      <left/>
      <right style="double">
        <color rgb="FFFF0000"/>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0" fillId="0" borderId="0" xfId="0" applyFont="1"/>
    <xf numFmtId="0" fontId="0" fillId="0" borderId="0" xfId="0" applyFont="1" applyBorder="1"/>
    <xf numFmtId="0" fontId="0" fillId="0" borderId="0" xfId="0" applyFont="1" applyFill="1"/>
    <xf numFmtId="4" fontId="0" fillId="0" borderId="0" xfId="0" applyNumberFormat="1" applyFont="1"/>
    <xf numFmtId="49" fontId="0" fillId="2" borderId="3" xfId="0" applyNumberFormat="1" applyFont="1" applyFill="1" applyBorder="1" applyAlignment="1">
      <alignment horizontal="center" vertical="center" wrapText="1"/>
    </xf>
    <xf numFmtId="49" fontId="0" fillId="2" borderId="3" xfId="0" applyNumberFormat="1"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wrapText="1"/>
    </xf>
    <xf numFmtId="4" fontId="0" fillId="2" borderId="3" xfId="0" applyNumberFormat="1" applyFont="1" applyFill="1" applyBorder="1" applyAlignment="1">
      <alignment horizontal="center" vertical="center" wrapText="1"/>
    </xf>
    <xf numFmtId="4" fontId="0" fillId="2" borderId="3" xfId="0" applyNumberFormat="1" applyFont="1" applyFill="1" applyBorder="1" applyAlignment="1">
      <alignment horizontal="center" vertical="center"/>
    </xf>
    <xf numFmtId="10" fontId="0" fillId="2" borderId="3" xfId="1" applyNumberFormat="1" applyFont="1" applyFill="1" applyBorder="1" applyAlignment="1">
      <alignment horizontal="center" vertical="center"/>
    </xf>
    <xf numFmtId="2" fontId="0" fillId="2" borderId="3" xfId="0" applyNumberFormat="1" applyFont="1" applyFill="1" applyBorder="1" applyAlignment="1">
      <alignment horizontal="center" vertical="center"/>
    </xf>
    <xf numFmtId="2" fontId="2" fillId="2" borderId="3" xfId="1" applyNumberFormat="1" applyFont="1" applyFill="1" applyBorder="1" applyAlignment="1">
      <alignment horizontal="center" vertical="center"/>
    </xf>
    <xf numFmtId="0" fontId="0" fillId="2" borderId="2" xfId="0" applyFont="1" applyFill="1" applyBorder="1" applyAlignment="1">
      <alignment horizontal="center" vertical="center"/>
    </xf>
    <xf numFmtId="4" fontId="0" fillId="2" borderId="2" xfId="0" applyNumberFormat="1" applyFont="1" applyFill="1" applyBorder="1" applyAlignment="1">
      <alignment horizontal="center" vertical="center"/>
    </xf>
    <xf numFmtId="10" fontId="0" fillId="2" borderId="2" xfId="0" applyNumberFormat="1" applyFont="1" applyFill="1" applyBorder="1" applyAlignment="1">
      <alignment horizontal="center" vertical="center"/>
    </xf>
    <xf numFmtId="2" fontId="0" fillId="2" borderId="2"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49" fontId="0" fillId="2"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xf>
    <xf numFmtId="4" fontId="0" fillId="2" borderId="2" xfId="0" applyNumberFormat="1" applyFont="1" applyFill="1" applyBorder="1" applyAlignment="1">
      <alignment horizontal="center" vertical="center" wrapText="1"/>
    </xf>
    <xf numFmtId="10" fontId="0" fillId="2" borderId="2"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0" fillId="2" borderId="2" xfId="0" applyNumberFormat="1" applyFont="1" applyFill="1" applyBorder="1" applyAlignment="1">
      <alignment horizontal="center" vertical="center" wrapText="1"/>
    </xf>
    <xf numFmtId="0" fontId="3" fillId="2" borderId="2" xfId="0" applyFont="1" applyFill="1" applyBorder="1" applyAlignment="1" applyProtection="1">
      <alignment horizontal="center" vertical="center" wrapText="1"/>
    </xf>
    <xf numFmtId="2" fontId="3" fillId="2"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4" fontId="0" fillId="0" borderId="2" xfId="0" applyNumberFormat="1" applyFont="1" applyFill="1" applyBorder="1" applyAlignment="1">
      <alignment horizontal="center" vertical="center" wrapText="1"/>
    </xf>
    <xf numFmtId="10" fontId="0" fillId="0" borderId="2" xfId="0" applyNumberFormat="1" applyFont="1" applyFill="1" applyBorder="1" applyAlignment="1">
      <alignment horizontal="center" vertical="center"/>
    </xf>
    <xf numFmtId="2" fontId="0" fillId="0" borderId="3" xfId="0" applyNumberFormat="1" applyFont="1" applyFill="1" applyBorder="1" applyAlignment="1">
      <alignment horizontal="center" vertical="center"/>
    </xf>
    <xf numFmtId="0" fontId="0" fillId="2" borderId="0" xfId="0" applyFont="1" applyFill="1" applyBorder="1" applyAlignment="1">
      <alignment horizontal="center" vertical="center"/>
    </xf>
    <xf numFmtId="4" fontId="6" fillId="0" borderId="11" xfId="0" applyNumberFormat="1" applyFont="1" applyFill="1" applyBorder="1" applyAlignment="1">
      <alignment horizontal="center" vertical="center"/>
    </xf>
    <xf numFmtId="4" fontId="6" fillId="0" borderId="2" xfId="0" applyNumberFormat="1" applyFont="1" applyFill="1" applyBorder="1" applyAlignment="1">
      <alignment horizontal="left" vertical="center"/>
    </xf>
    <xf numFmtId="4" fontId="6" fillId="0" borderId="3" xfId="0" applyNumberFormat="1" applyFont="1" applyFill="1" applyBorder="1" applyAlignment="1">
      <alignment horizontal="left" vertical="center"/>
    </xf>
    <xf numFmtId="4" fontId="2" fillId="0" borderId="3" xfId="0" applyNumberFormat="1" applyFont="1" applyBorder="1" applyAlignment="1">
      <alignment horizontal="center" vertical="center"/>
    </xf>
    <xf numFmtId="0" fontId="4" fillId="2" borderId="2" xfId="0" applyFont="1" applyFill="1" applyBorder="1" applyAlignment="1" applyProtection="1">
      <alignment horizontal="center" vertical="center" wrapText="1"/>
    </xf>
    <xf numFmtId="0" fontId="0" fillId="0" borderId="0" xfId="0" applyFont="1" applyAlignment="1">
      <alignment vertical="center"/>
    </xf>
    <xf numFmtId="0" fontId="2" fillId="0" borderId="3" xfId="0" applyFont="1" applyBorder="1" applyAlignment="1">
      <alignment horizontal="center" vertical="center"/>
    </xf>
    <xf numFmtId="4" fontId="6" fillId="0" borderId="4" xfId="0" applyNumberFormat="1" applyFont="1" applyBorder="1" applyAlignment="1">
      <alignment horizontal="left" vertical="center"/>
    </xf>
    <xf numFmtId="4" fontId="6" fillId="0" borderId="5" xfId="0" applyNumberFormat="1" applyFont="1" applyBorder="1" applyAlignment="1">
      <alignment horizontal="left" vertical="center"/>
    </xf>
    <xf numFmtId="4" fontId="6" fillId="0" borderId="2" xfId="0" applyNumberFormat="1" applyFont="1" applyBorder="1" applyAlignment="1">
      <alignment horizontal="left" vertical="center" wrapText="1"/>
    </xf>
    <xf numFmtId="0" fontId="5" fillId="3" borderId="2" xfId="0" applyFont="1" applyFill="1" applyBorder="1" applyAlignment="1">
      <alignment horizontal="center" vertical="center" wrapText="1"/>
    </xf>
    <xf numFmtId="0" fontId="6" fillId="0" borderId="2" xfId="0" applyFont="1" applyBorder="1" applyAlignment="1">
      <alignment horizontal="center" vertical="center"/>
    </xf>
    <xf numFmtId="4" fontId="6" fillId="0" borderId="6" xfId="0" applyNumberFormat="1" applyFont="1" applyFill="1" applyBorder="1" applyAlignment="1">
      <alignment horizontal="left" vertical="center" wrapText="1"/>
    </xf>
    <xf numFmtId="4" fontId="6" fillId="0" borderId="7" xfId="0" applyNumberFormat="1" applyFont="1" applyFill="1" applyBorder="1" applyAlignment="1">
      <alignment horizontal="left" vertical="center" wrapText="1"/>
    </xf>
    <xf numFmtId="4" fontId="6" fillId="0" borderId="6" xfId="0" applyNumberFormat="1" applyFont="1" applyFill="1" applyBorder="1" applyAlignment="1">
      <alignment horizontal="left" vertical="center"/>
    </xf>
    <xf numFmtId="4" fontId="6" fillId="0" borderId="7" xfId="0" applyNumberFormat="1" applyFont="1" applyFill="1" applyBorder="1" applyAlignment="1">
      <alignment horizontal="left" vertical="center"/>
    </xf>
    <xf numFmtId="4" fontId="6" fillId="0" borderId="6" xfId="0" applyNumberFormat="1" applyFont="1" applyBorder="1" applyAlignment="1">
      <alignment horizontal="left" vertical="center"/>
    </xf>
    <xf numFmtId="4" fontId="6" fillId="0" borderId="7" xfId="0" applyNumberFormat="1" applyFont="1" applyBorder="1" applyAlignment="1">
      <alignment horizontal="left" vertical="center"/>
    </xf>
    <xf numFmtId="2" fontId="6" fillId="0" borderId="10" xfId="0" applyNumberFormat="1" applyFont="1" applyFill="1" applyBorder="1" applyAlignment="1">
      <alignment horizontal="center" vertical="center"/>
    </xf>
    <xf numFmtId="2" fontId="6" fillId="0" borderId="9" xfId="0" applyNumberFormat="1" applyFont="1" applyFill="1" applyBorder="1" applyAlignment="1">
      <alignment horizontal="center" vertical="center"/>
    </xf>
    <xf numFmtId="4" fontId="6" fillId="0" borderId="8" xfId="0" applyNumberFormat="1" applyFont="1" applyFill="1" applyBorder="1" applyAlignment="1">
      <alignment horizontal="left" vertical="center"/>
    </xf>
    <xf numFmtId="4" fontId="6" fillId="0" borderId="9" xfId="0" applyNumberFormat="1" applyFont="1" applyFill="1" applyBorder="1" applyAlignment="1">
      <alignment horizontal="left" vertical="center"/>
    </xf>
    <xf numFmtId="0" fontId="0" fillId="0" borderId="1" xfId="0" applyFont="1" applyBorder="1" applyAlignment="1">
      <alignment horizontal="center" vertical="center" wrapText="1"/>
    </xf>
  </cellXfs>
  <cellStyles count="2">
    <cellStyle name="Normalny" xfId="0" builtinId="0"/>
    <cellStyle name="Procentowy" xfId="1" builtinId="5"/>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58"/>
  <sheetViews>
    <sheetView tabSelected="1" zoomScale="70" zoomScaleNormal="70" zoomScaleSheetLayoutView="80" workbookViewId="0">
      <selection sqref="A1:W1"/>
    </sheetView>
  </sheetViews>
  <sheetFormatPr defaultRowHeight="15"/>
  <cols>
    <col min="1" max="1" width="4.140625" style="1" bestFit="1" customWidth="1"/>
    <col min="2" max="2" width="19.5703125" style="1" customWidth="1"/>
    <col min="3" max="3" width="14.28515625" style="1" customWidth="1"/>
    <col min="4" max="4" width="24.28515625" style="1" bestFit="1" customWidth="1"/>
    <col min="5" max="5" width="39.140625" style="1" bestFit="1" customWidth="1"/>
    <col min="6" max="6" width="16.85546875" style="1" customWidth="1"/>
    <col min="7" max="7" width="27" style="1" customWidth="1"/>
    <col min="8" max="8" width="68.140625" style="1" bestFit="1" customWidth="1"/>
    <col min="9" max="9" width="19.42578125" style="1" bestFit="1" customWidth="1"/>
    <col min="10" max="10" width="16.7109375" style="1" bestFit="1" customWidth="1"/>
    <col min="11" max="11" width="19.28515625" style="1" bestFit="1" customWidth="1"/>
    <col min="12" max="12" width="15.85546875" style="1" bestFit="1" customWidth="1"/>
    <col min="13" max="13" width="16.42578125" style="1" bestFit="1" customWidth="1"/>
    <col min="14" max="14" width="22.28515625" style="1" bestFit="1" customWidth="1"/>
    <col min="15" max="15" width="16.5703125" style="1" bestFit="1" customWidth="1"/>
    <col min="16" max="16" width="10.28515625" style="1" bestFit="1" customWidth="1"/>
    <col min="17" max="17" width="17" style="1" bestFit="1" customWidth="1"/>
    <col min="18" max="18" width="17.42578125" style="1" bestFit="1" customWidth="1"/>
    <col min="19" max="19" width="17" style="1" bestFit="1" customWidth="1"/>
    <col min="20" max="20" width="15.28515625" style="1" bestFit="1" customWidth="1"/>
    <col min="21" max="21" width="18.140625" style="1" bestFit="1" customWidth="1"/>
    <col min="22" max="22" width="19.5703125" style="1" bestFit="1" customWidth="1"/>
    <col min="23" max="23" width="15.5703125" style="1" customWidth="1"/>
    <col min="24" max="16384" width="9.140625" style="1"/>
  </cols>
  <sheetData>
    <row r="1" spans="1:25" ht="54.75" customHeight="1">
      <c r="A1" s="55" t="s">
        <v>248</v>
      </c>
      <c r="B1" s="55"/>
      <c r="C1" s="55"/>
      <c r="D1" s="55"/>
      <c r="E1" s="55"/>
      <c r="F1" s="55"/>
      <c r="G1" s="55"/>
      <c r="H1" s="55"/>
      <c r="I1" s="55"/>
      <c r="J1" s="55"/>
      <c r="K1" s="55"/>
      <c r="L1" s="55"/>
      <c r="M1" s="55"/>
      <c r="N1" s="55"/>
      <c r="O1" s="55"/>
      <c r="P1" s="55"/>
      <c r="Q1" s="55"/>
      <c r="R1" s="55"/>
      <c r="S1" s="55"/>
      <c r="T1" s="55"/>
      <c r="U1" s="55"/>
      <c r="V1" s="55"/>
      <c r="W1" s="55"/>
    </row>
    <row r="2" spans="1:25" ht="105">
      <c r="A2" s="25" t="s">
        <v>0</v>
      </c>
      <c r="B2" s="25" t="s">
        <v>1</v>
      </c>
      <c r="C2" s="25" t="s">
        <v>2</v>
      </c>
      <c r="D2" s="25" t="s">
        <v>3</v>
      </c>
      <c r="E2" s="25" t="s">
        <v>4</v>
      </c>
      <c r="F2" s="25" t="s">
        <v>5</v>
      </c>
      <c r="G2" s="25" t="s">
        <v>6</v>
      </c>
      <c r="H2" s="25" t="s">
        <v>7</v>
      </c>
      <c r="I2" s="25" t="s">
        <v>8</v>
      </c>
      <c r="J2" s="25" t="s">
        <v>9</v>
      </c>
      <c r="K2" s="25" t="s">
        <v>10</v>
      </c>
      <c r="L2" s="25" t="s">
        <v>11</v>
      </c>
      <c r="M2" s="25" t="s">
        <v>12</v>
      </c>
      <c r="N2" s="25" t="s">
        <v>13</v>
      </c>
      <c r="O2" s="25" t="s">
        <v>14</v>
      </c>
      <c r="P2" s="25" t="s">
        <v>15</v>
      </c>
      <c r="Q2" s="26" t="s">
        <v>16</v>
      </c>
      <c r="R2" s="26" t="s">
        <v>17</v>
      </c>
      <c r="S2" s="26" t="s">
        <v>18</v>
      </c>
      <c r="T2" s="26" t="s">
        <v>19</v>
      </c>
      <c r="U2" s="26" t="s">
        <v>20</v>
      </c>
      <c r="V2" s="26" t="s">
        <v>21</v>
      </c>
      <c r="W2" s="26" t="s">
        <v>22</v>
      </c>
    </row>
    <row r="3" spans="1:25" s="3" customFormat="1" ht="30">
      <c r="A3" s="27">
        <v>1</v>
      </c>
      <c r="B3" s="28" t="s">
        <v>82</v>
      </c>
      <c r="C3" s="28" t="s">
        <v>83</v>
      </c>
      <c r="D3" s="28" t="s">
        <v>84</v>
      </c>
      <c r="E3" s="28" t="s">
        <v>85</v>
      </c>
      <c r="F3" s="28">
        <v>43</v>
      </c>
      <c r="G3" s="28" t="s">
        <v>49</v>
      </c>
      <c r="H3" s="28" t="s">
        <v>50</v>
      </c>
      <c r="I3" s="28" t="s">
        <v>49</v>
      </c>
      <c r="J3" s="28" t="s">
        <v>50</v>
      </c>
      <c r="K3" s="29">
        <v>9894000</v>
      </c>
      <c r="L3" s="29">
        <v>9894000</v>
      </c>
      <c r="M3" s="29">
        <v>6925800</v>
      </c>
      <c r="N3" s="29">
        <v>0</v>
      </c>
      <c r="O3" s="29">
        <v>6925800</v>
      </c>
      <c r="P3" s="30">
        <v>0.7</v>
      </c>
      <c r="Q3" s="28">
        <v>70</v>
      </c>
      <c r="R3" s="31">
        <v>62</v>
      </c>
      <c r="S3" s="31">
        <v>35</v>
      </c>
      <c r="T3" s="31">
        <v>29</v>
      </c>
      <c r="U3" s="31">
        <f t="shared" ref="U3:U17" si="0">Q3+S3</f>
        <v>105</v>
      </c>
      <c r="V3" s="31">
        <v>91</v>
      </c>
      <c r="W3" s="30">
        <f t="shared" ref="W3:W17" si="1">V3/U3</f>
        <v>0.8666666666666667</v>
      </c>
    </row>
    <row r="4" spans="1:25" s="3" customFormat="1" ht="45">
      <c r="A4" s="27">
        <v>2</v>
      </c>
      <c r="B4" s="28" t="s">
        <v>86</v>
      </c>
      <c r="C4" s="28" t="s">
        <v>87</v>
      </c>
      <c r="D4" s="28" t="s">
        <v>88</v>
      </c>
      <c r="E4" s="28" t="s">
        <v>89</v>
      </c>
      <c r="F4" s="28">
        <v>39</v>
      </c>
      <c r="G4" s="28" t="s">
        <v>62</v>
      </c>
      <c r="H4" s="28" t="s">
        <v>90</v>
      </c>
      <c r="I4" s="28" t="s">
        <v>49</v>
      </c>
      <c r="J4" s="28" t="s">
        <v>50</v>
      </c>
      <c r="K4" s="29">
        <v>12303700</v>
      </c>
      <c r="L4" s="29">
        <v>10057500</v>
      </c>
      <c r="M4" s="29">
        <v>4274437.5</v>
      </c>
      <c r="N4" s="29">
        <v>754312.5</v>
      </c>
      <c r="O4" s="29">
        <v>5028750</v>
      </c>
      <c r="P4" s="30">
        <v>0.5</v>
      </c>
      <c r="Q4" s="28">
        <v>70</v>
      </c>
      <c r="R4" s="31">
        <v>57</v>
      </c>
      <c r="S4" s="31">
        <v>35</v>
      </c>
      <c r="T4" s="31">
        <v>30</v>
      </c>
      <c r="U4" s="31">
        <f t="shared" si="0"/>
        <v>105</v>
      </c>
      <c r="V4" s="31">
        <v>87</v>
      </c>
      <c r="W4" s="30">
        <f t="shared" si="1"/>
        <v>0.82857142857142863</v>
      </c>
    </row>
    <row r="5" spans="1:25" s="3" customFormat="1" ht="60">
      <c r="A5" s="27">
        <v>3</v>
      </c>
      <c r="B5" s="28" t="s">
        <v>91</v>
      </c>
      <c r="C5" s="28" t="s">
        <v>92</v>
      </c>
      <c r="D5" s="28" t="s">
        <v>93</v>
      </c>
      <c r="E5" s="28" t="s">
        <v>94</v>
      </c>
      <c r="F5" s="28">
        <v>40</v>
      </c>
      <c r="G5" s="28" t="s">
        <v>52</v>
      </c>
      <c r="H5" s="28" t="s">
        <v>95</v>
      </c>
      <c r="I5" s="28" t="s">
        <v>52</v>
      </c>
      <c r="J5" s="28" t="s">
        <v>96</v>
      </c>
      <c r="K5" s="29">
        <v>9606400.0399999991</v>
      </c>
      <c r="L5" s="29">
        <v>9606400.0399999991</v>
      </c>
      <c r="M5" s="29">
        <v>6724480.0300000003</v>
      </c>
      <c r="N5" s="29">
        <v>0</v>
      </c>
      <c r="O5" s="29">
        <v>6724480.0300000003</v>
      </c>
      <c r="P5" s="30">
        <v>0.70000000020819464</v>
      </c>
      <c r="Q5" s="28">
        <v>70</v>
      </c>
      <c r="R5" s="31">
        <v>50</v>
      </c>
      <c r="S5" s="31">
        <v>35</v>
      </c>
      <c r="T5" s="31">
        <v>30</v>
      </c>
      <c r="U5" s="31">
        <f t="shared" si="0"/>
        <v>105</v>
      </c>
      <c r="V5" s="31">
        <v>80</v>
      </c>
      <c r="W5" s="30">
        <f t="shared" si="1"/>
        <v>0.76190476190476186</v>
      </c>
      <c r="Y5" s="28"/>
    </row>
    <row r="6" spans="1:25" s="3" customFormat="1" ht="30">
      <c r="A6" s="27">
        <v>4</v>
      </c>
      <c r="B6" s="28" t="s">
        <v>97</v>
      </c>
      <c r="C6" s="28" t="s">
        <v>98</v>
      </c>
      <c r="D6" s="28" t="s">
        <v>99</v>
      </c>
      <c r="E6" s="28" t="s">
        <v>100</v>
      </c>
      <c r="F6" s="28">
        <v>40</v>
      </c>
      <c r="G6" s="28" t="s">
        <v>101</v>
      </c>
      <c r="H6" s="28" t="s">
        <v>102</v>
      </c>
      <c r="I6" s="28" t="s">
        <v>101</v>
      </c>
      <c r="J6" s="28" t="s">
        <v>102</v>
      </c>
      <c r="K6" s="29">
        <v>8533412</v>
      </c>
      <c r="L6" s="29">
        <v>8486564</v>
      </c>
      <c r="M6" s="29">
        <v>5940594.7999999998</v>
      </c>
      <c r="N6" s="29">
        <v>0</v>
      </c>
      <c r="O6" s="29">
        <v>5940594.7999999998</v>
      </c>
      <c r="P6" s="30">
        <v>0.7</v>
      </c>
      <c r="Q6" s="28">
        <v>70</v>
      </c>
      <c r="R6" s="31">
        <v>56.5</v>
      </c>
      <c r="S6" s="31">
        <v>35</v>
      </c>
      <c r="T6" s="31">
        <v>23.5</v>
      </c>
      <c r="U6" s="31">
        <f t="shared" si="0"/>
        <v>105</v>
      </c>
      <c r="V6" s="31">
        <v>80</v>
      </c>
      <c r="W6" s="30">
        <f t="shared" si="1"/>
        <v>0.76190476190476186</v>
      </c>
    </row>
    <row r="7" spans="1:25" s="3" customFormat="1" ht="75">
      <c r="A7" s="27">
        <v>5</v>
      </c>
      <c r="B7" s="28" t="s">
        <v>103</v>
      </c>
      <c r="C7" s="28" t="s">
        <v>104</v>
      </c>
      <c r="D7" s="28" t="s">
        <v>105</v>
      </c>
      <c r="E7" s="28" t="s">
        <v>106</v>
      </c>
      <c r="F7" s="28">
        <v>40</v>
      </c>
      <c r="G7" s="28" t="s">
        <v>57</v>
      </c>
      <c r="H7" s="28" t="s">
        <v>107</v>
      </c>
      <c r="I7" s="28" t="s">
        <v>57</v>
      </c>
      <c r="J7" s="28" t="s">
        <v>108</v>
      </c>
      <c r="K7" s="29">
        <v>6909061.8399999999</v>
      </c>
      <c r="L7" s="29">
        <v>6909061.8399999999</v>
      </c>
      <c r="M7" s="29">
        <v>4836343.29</v>
      </c>
      <c r="N7" s="29">
        <v>0</v>
      </c>
      <c r="O7" s="29">
        <v>4836343.29</v>
      </c>
      <c r="P7" s="30">
        <v>0.70000000028947496</v>
      </c>
      <c r="Q7" s="28">
        <v>70</v>
      </c>
      <c r="R7" s="31">
        <v>50.5</v>
      </c>
      <c r="S7" s="31">
        <v>35</v>
      </c>
      <c r="T7" s="31">
        <v>27.5</v>
      </c>
      <c r="U7" s="31">
        <f t="shared" si="0"/>
        <v>105</v>
      </c>
      <c r="V7" s="31">
        <v>78</v>
      </c>
      <c r="W7" s="30">
        <f t="shared" si="1"/>
        <v>0.74285714285714288</v>
      </c>
    </row>
    <row r="8" spans="1:25" s="3" customFormat="1" ht="90">
      <c r="A8" s="27">
        <v>6</v>
      </c>
      <c r="B8" s="28" t="s">
        <v>109</v>
      </c>
      <c r="C8" s="28" t="s">
        <v>110</v>
      </c>
      <c r="D8" s="28" t="s">
        <v>111</v>
      </c>
      <c r="E8" s="28" t="s">
        <v>112</v>
      </c>
      <c r="F8" s="28">
        <v>42</v>
      </c>
      <c r="G8" s="28" t="s">
        <v>53</v>
      </c>
      <c r="H8" s="28" t="s">
        <v>113</v>
      </c>
      <c r="I8" s="28" t="s">
        <v>53</v>
      </c>
      <c r="J8" s="28" t="s">
        <v>113</v>
      </c>
      <c r="K8" s="29">
        <v>1991294.25</v>
      </c>
      <c r="L8" s="29">
        <v>1622609.96</v>
      </c>
      <c r="M8" s="29">
        <v>679954.7</v>
      </c>
      <c r="N8" s="29">
        <v>119992.01</v>
      </c>
      <c r="O8" s="29">
        <v>799946.71</v>
      </c>
      <c r="P8" s="30">
        <v>0.49299999982743847</v>
      </c>
      <c r="Q8" s="28">
        <v>70</v>
      </c>
      <c r="R8" s="31">
        <v>53</v>
      </c>
      <c r="S8" s="31">
        <v>35</v>
      </c>
      <c r="T8" s="31">
        <v>23</v>
      </c>
      <c r="U8" s="31">
        <f t="shared" si="0"/>
        <v>105</v>
      </c>
      <c r="V8" s="31">
        <v>76</v>
      </c>
      <c r="W8" s="30">
        <f t="shared" si="1"/>
        <v>0.72380952380952379</v>
      </c>
    </row>
    <row r="9" spans="1:25" s="3" customFormat="1" ht="75">
      <c r="A9" s="27">
        <v>7</v>
      </c>
      <c r="B9" s="28" t="s">
        <v>114</v>
      </c>
      <c r="C9" s="28" t="s">
        <v>115</v>
      </c>
      <c r="D9" s="28" t="s">
        <v>116</v>
      </c>
      <c r="E9" s="28" t="s">
        <v>117</v>
      </c>
      <c r="F9" s="28">
        <v>39</v>
      </c>
      <c r="G9" s="28" t="s">
        <v>118</v>
      </c>
      <c r="H9" s="28" t="s">
        <v>119</v>
      </c>
      <c r="I9" s="28" t="s">
        <v>49</v>
      </c>
      <c r="J9" s="28" t="s">
        <v>50</v>
      </c>
      <c r="K9" s="29">
        <v>19427850</v>
      </c>
      <c r="L9" s="29">
        <v>15785000</v>
      </c>
      <c r="M9" s="29">
        <v>5366900</v>
      </c>
      <c r="N9" s="29">
        <v>947100</v>
      </c>
      <c r="O9" s="29">
        <v>6314000</v>
      </c>
      <c r="P9" s="30">
        <v>0.4</v>
      </c>
      <c r="Q9" s="28">
        <v>70</v>
      </c>
      <c r="R9" s="31">
        <v>46</v>
      </c>
      <c r="S9" s="31">
        <v>35</v>
      </c>
      <c r="T9" s="31">
        <v>29.5</v>
      </c>
      <c r="U9" s="31">
        <f t="shared" si="0"/>
        <v>105</v>
      </c>
      <c r="V9" s="31">
        <v>75.5</v>
      </c>
      <c r="W9" s="30">
        <f t="shared" si="1"/>
        <v>0.71904761904761905</v>
      </c>
    </row>
    <row r="10" spans="1:25" s="3" customFormat="1" ht="60">
      <c r="A10" s="27">
        <v>8</v>
      </c>
      <c r="B10" s="28" t="s">
        <v>120</v>
      </c>
      <c r="C10" s="28" t="s">
        <v>121</v>
      </c>
      <c r="D10" s="28" t="s">
        <v>122</v>
      </c>
      <c r="E10" s="28" t="s">
        <v>123</v>
      </c>
      <c r="F10" s="28">
        <v>43</v>
      </c>
      <c r="G10" s="28" t="s">
        <v>47</v>
      </c>
      <c r="H10" s="28" t="s">
        <v>48</v>
      </c>
      <c r="I10" s="28" t="s">
        <v>47</v>
      </c>
      <c r="J10" s="28" t="s">
        <v>48</v>
      </c>
      <c r="K10" s="29">
        <v>6976176.9800000004</v>
      </c>
      <c r="L10" s="29">
        <v>6475287.4699999997</v>
      </c>
      <c r="M10" s="29">
        <v>4532701.2300000004</v>
      </c>
      <c r="N10" s="29">
        <v>0</v>
      </c>
      <c r="O10" s="29">
        <v>4532701.2300000004</v>
      </c>
      <c r="P10" s="30">
        <v>0.70000000015443342</v>
      </c>
      <c r="Q10" s="28">
        <v>70</v>
      </c>
      <c r="R10" s="31">
        <v>51</v>
      </c>
      <c r="S10" s="31">
        <v>35</v>
      </c>
      <c r="T10" s="31">
        <v>21.5</v>
      </c>
      <c r="U10" s="31">
        <f t="shared" si="0"/>
        <v>105</v>
      </c>
      <c r="V10" s="31">
        <v>72.5</v>
      </c>
      <c r="W10" s="30">
        <f t="shared" si="1"/>
        <v>0.69047619047619047</v>
      </c>
    </row>
    <row r="11" spans="1:25" s="3" customFormat="1" ht="261.75" customHeight="1">
      <c r="A11" s="27">
        <v>9</v>
      </c>
      <c r="B11" s="28" t="s">
        <v>124</v>
      </c>
      <c r="C11" s="28" t="s">
        <v>125</v>
      </c>
      <c r="D11" s="28" t="s">
        <v>126</v>
      </c>
      <c r="E11" s="28" t="s">
        <v>127</v>
      </c>
      <c r="F11" s="28">
        <v>40</v>
      </c>
      <c r="G11" s="28" t="s">
        <v>128</v>
      </c>
      <c r="H11" s="28" t="s">
        <v>129</v>
      </c>
      <c r="I11" s="28" t="s">
        <v>58</v>
      </c>
      <c r="J11" s="28" t="s">
        <v>130</v>
      </c>
      <c r="K11" s="29">
        <v>14473272.800000001</v>
      </c>
      <c r="L11" s="29">
        <v>14260872.800000001</v>
      </c>
      <c r="M11" s="29">
        <v>9982610.9600000009</v>
      </c>
      <c r="N11" s="29">
        <v>0</v>
      </c>
      <c r="O11" s="29">
        <v>9982610.9600000009</v>
      </c>
      <c r="P11" s="30">
        <v>0.70000000000000007</v>
      </c>
      <c r="Q11" s="28">
        <v>70</v>
      </c>
      <c r="R11" s="31">
        <v>42.5</v>
      </c>
      <c r="S11" s="31">
        <v>35</v>
      </c>
      <c r="T11" s="31">
        <v>29.5</v>
      </c>
      <c r="U11" s="31">
        <f t="shared" si="0"/>
        <v>105</v>
      </c>
      <c r="V11" s="31">
        <v>72</v>
      </c>
      <c r="W11" s="30">
        <f t="shared" si="1"/>
        <v>0.68571428571428572</v>
      </c>
    </row>
    <row r="12" spans="1:25" s="3" customFormat="1" ht="75">
      <c r="A12" s="27">
        <v>11</v>
      </c>
      <c r="B12" s="28" t="s">
        <v>131</v>
      </c>
      <c r="C12" s="28" t="s">
        <v>132</v>
      </c>
      <c r="D12" s="28" t="s">
        <v>133</v>
      </c>
      <c r="E12" s="28" t="s">
        <v>134</v>
      </c>
      <c r="F12" s="28">
        <v>47</v>
      </c>
      <c r="G12" s="28" t="s">
        <v>66</v>
      </c>
      <c r="H12" s="28" t="s">
        <v>135</v>
      </c>
      <c r="I12" s="28" t="s">
        <v>66</v>
      </c>
      <c r="J12" s="28" t="s">
        <v>136</v>
      </c>
      <c r="K12" s="29">
        <v>8431196.9700000007</v>
      </c>
      <c r="L12" s="29">
        <v>8431196.9700000007</v>
      </c>
      <c r="M12" s="29">
        <v>5901837.8799999999</v>
      </c>
      <c r="N12" s="29">
        <v>0</v>
      </c>
      <c r="O12" s="29">
        <v>5901837.8799999999</v>
      </c>
      <c r="P12" s="30">
        <v>0.70000000011860708</v>
      </c>
      <c r="Q12" s="28">
        <v>70</v>
      </c>
      <c r="R12" s="31">
        <v>43.5</v>
      </c>
      <c r="S12" s="31">
        <v>35</v>
      </c>
      <c r="T12" s="31">
        <v>28.5</v>
      </c>
      <c r="U12" s="31">
        <f t="shared" si="0"/>
        <v>105</v>
      </c>
      <c r="V12" s="31">
        <v>72</v>
      </c>
      <c r="W12" s="30">
        <f t="shared" si="1"/>
        <v>0.68571428571428572</v>
      </c>
    </row>
    <row r="13" spans="1:25" s="3" customFormat="1" ht="105">
      <c r="A13" s="27">
        <v>12</v>
      </c>
      <c r="B13" s="28" t="s">
        <v>137</v>
      </c>
      <c r="C13" s="28" t="s">
        <v>138</v>
      </c>
      <c r="D13" s="28" t="s">
        <v>139</v>
      </c>
      <c r="E13" s="28" t="s">
        <v>140</v>
      </c>
      <c r="F13" s="28">
        <v>43</v>
      </c>
      <c r="G13" s="28" t="s">
        <v>53</v>
      </c>
      <c r="H13" s="28" t="s">
        <v>54</v>
      </c>
      <c r="I13" s="28" t="s">
        <v>53</v>
      </c>
      <c r="J13" s="28" t="s">
        <v>54</v>
      </c>
      <c r="K13" s="29">
        <v>8284811.1699999999</v>
      </c>
      <c r="L13" s="29">
        <v>5644367.4299999997</v>
      </c>
      <c r="M13" s="29">
        <v>3951057.2</v>
      </c>
      <c r="N13" s="29">
        <v>0</v>
      </c>
      <c r="O13" s="29">
        <v>3951057.2</v>
      </c>
      <c r="P13" s="30">
        <v>0.69999999982283234</v>
      </c>
      <c r="Q13" s="28">
        <v>70</v>
      </c>
      <c r="R13" s="31">
        <v>42.5</v>
      </c>
      <c r="S13" s="31">
        <v>35</v>
      </c>
      <c r="T13" s="31">
        <v>29</v>
      </c>
      <c r="U13" s="31">
        <f t="shared" si="0"/>
        <v>105</v>
      </c>
      <c r="V13" s="31">
        <v>71.5</v>
      </c>
      <c r="W13" s="30">
        <f t="shared" si="1"/>
        <v>0.68095238095238098</v>
      </c>
    </row>
    <row r="14" spans="1:25" s="3" customFormat="1" ht="45">
      <c r="A14" s="27">
        <v>13</v>
      </c>
      <c r="B14" s="28" t="s">
        <v>141</v>
      </c>
      <c r="C14" s="28" t="s">
        <v>142</v>
      </c>
      <c r="D14" s="28" t="s">
        <v>143</v>
      </c>
      <c r="E14" s="28" t="s">
        <v>144</v>
      </c>
      <c r="F14" s="28">
        <v>39</v>
      </c>
      <c r="G14" s="28" t="s">
        <v>74</v>
      </c>
      <c r="H14" s="28" t="s">
        <v>145</v>
      </c>
      <c r="I14" s="28" t="s">
        <v>146</v>
      </c>
      <c r="J14" s="28" t="s">
        <v>147</v>
      </c>
      <c r="K14" s="29">
        <v>11205700</v>
      </c>
      <c r="L14" s="29">
        <v>9157500</v>
      </c>
      <c r="M14" s="29">
        <v>3891937.5</v>
      </c>
      <c r="N14" s="29">
        <v>686812.5</v>
      </c>
      <c r="O14" s="29">
        <v>4578750</v>
      </c>
      <c r="P14" s="30">
        <v>0.5</v>
      </c>
      <c r="Q14" s="28">
        <v>70</v>
      </c>
      <c r="R14" s="31">
        <v>41</v>
      </c>
      <c r="S14" s="31">
        <v>35</v>
      </c>
      <c r="T14" s="31">
        <v>30.5</v>
      </c>
      <c r="U14" s="31">
        <f t="shared" si="0"/>
        <v>105</v>
      </c>
      <c r="V14" s="31">
        <v>71.5</v>
      </c>
      <c r="W14" s="30">
        <f t="shared" si="1"/>
        <v>0.68095238095238098</v>
      </c>
    </row>
    <row r="15" spans="1:25" s="3" customFormat="1" ht="45">
      <c r="A15" s="27">
        <v>14</v>
      </c>
      <c r="B15" s="28" t="s">
        <v>148</v>
      </c>
      <c r="C15" s="28" t="s">
        <v>149</v>
      </c>
      <c r="D15" s="28" t="s">
        <v>150</v>
      </c>
      <c r="E15" s="28" t="s">
        <v>151</v>
      </c>
      <c r="F15" s="28">
        <v>39</v>
      </c>
      <c r="G15" s="28" t="s">
        <v>74</v>
      </c>
      <c r="H15" s="28" t="s">
        <v>152</v>
      </c>
      <c r="I15" s="28" t="s">
        <v>49</v>
      </c>
      <c r="J15" s="28" t="s">
        <v>50</v>
      </c>
      <c r="K15" s="29">
        <v>11230100</v>
      </c>
      <c r="L15" s="29">
        <v>9177500</v>
      </c>
      <c r="M15" s="29">
        <v>3900437.5</v>
      </c>
      <c r="N15" s="29">
        <v>688312.5</v>
      </c>
      <c r="O15" s="29">
        <v>4588750</v>
      </c>
      <c r="P15" s="30">
        <v>0.5</v>
      </c>
      <c r="Q15" s="28">
        <v>70</v>
      </c>
      <c r="R15" s="31">
        <v>41</v>
      </c>
      <c r="S15" s="31">
        <v>35</v>
      </c>
      <c r="T15" s="31">
        <v>30.5</v>
      </c>
      <c r="U15" s="31">
        <v>105</v>
      </c>
      <c r="V15" s="31">
        <v>71.5</v>
      </c>
      <c r="W15" s="30">
        <v>0.68100000000000005</v>
      </c>
    </row>
    <row r="16" spans="1:25" s="3" customFormat="1" ht="45">
      <c r="A16" s="27">
        <v>15</v>
      </c>
      <c r="B16" s="28" t="s">
        <v>153</v>
      </c>
      <c r="C16" s="28" t="s">
        <v>154</v>
      </c>
      <c r="D16" s="28" t="s">
        <v>71</v>
      </c>
      <c r="E16" s="28" t="s">
        <v>155</v>
      </c>
      <c r="F16" s="28">
        <v>40</v>
      </c>
      <c r="G16" s="28" t="s">
        <v>70</v>
      </c>
      <c r="H16" s="28" t="s">
        <v>156</v>
      </c>
      <c r="I16" s="28" t="s">
        <v>70</v>
      </c>
      <c r="J16" s="28" t="s">
        <v>72</v>
      </c>
      <c r="K16" s="29">
        <v>3237636</v>
      </c>
      <c r="L16" s="29">
        <v>3237636</v>
      </c>
      <c r="M16" s="29">
        <v>2266345.2000000002</v>
      </c>
      <c r="N16" s="29">
        <v>0</v>
      </c>
      <c r="O16" s="29">
        <v>2266345.2000000002</v>
      </c>
      <c r="P16" s="30">
        <v>0.70000000000000007</v>
      </c>
      <c r="Q16" s="28">
        <v>70</v>
      </c>
      <c r="R16" s="31">
        <v>44.5</v>
      </c>
      <c r="S16" s="31">
        <v>35</v>
      </c>
      <c r="T16" s="31">
        <v>26</v>
      </c>
      <c r="U16" s="31">
        <f t="shared" si="0"/>
        <v>105</v>
      </c>
      <c r="V16" s="31">
        <v>70.5</v>
      </c>
      <c r="W16" s="30">
        <f t="shared" si="1"/>
        <v>0.67142857142857137</v>
      </c>
    </row>
    <row r="17" spans="1:26" s="3" customFormat="1" ht="30">
      <c r="A17" s="27">
        <v>16</v>
      </c>
      <c r="B17" s="28" t="s">
        <v>157</v>
      </c>
      <c r="C17" s="28" t="s">
        <v>158</v>
      </c>
      <c r="D17" s="28" t="s">
        <v>159</v>
      </c>
      <c r="E17" s="28" t="s">
        <v>160</v>
      </c>
      <c r="F17" s="28">
        <v>40</v>
      </c>
      <c r="G17" s="28" t="s">
        <v>55</v>
      </c>
      <c r="H17" s="28" t="s">
        <v>56</v>
      </c>
      <c r="I17" s="28" t="s">
        <v>55</v>
      </c>
      <c r="J17" s="28" t="s">
        <v>56</v>
      </c>
      <c r="K17" s="29">
        <v>2299999.9</v>
      </c>
      <c r="L17" s="29">
        <v>2263999.9</v>
      </c>
      <c r="M17" s="29">
        <v>1584799.93</v>
      </c>
      <c r="N17" s="29">
        <v>0</v>
      </c>
      <c r="O17" s="29">
        <v>1584799.93</v>
      </c>
      <c r="P17" s="30">
        <v>0.7</v>
      </c>
      <c r="Q17" s="28">
        <v>70</v>
      </c>
      <c r="R17" s="31">
        <v>42</v>
      </c>
      <c r="S17" s="31">
        <v>35</v>
      </c>
      <c r="T17" s="31">
        <v>28</v>
      </c>
      <c r="U17" s="31">
        <f t="shared" si="0"/>
        <v>105</v>
      </c>
      <c r="V17" s="31">
        <v>70</v>
      </c>
      <c r="W17" s="30">
        <f t="shared" si="1"/>
        <v>0.66666666666666663</v>
      </c>
    </row>
    <row r="18" spans="1:26" s="3" customFormat="1" ht="75">
      <c r="A18" s="27">
        <v>17</v>
      </c>
      <c r="B18" s="28" t="s">
        <v>161</v>
      </c>
      <c r="C18" s="28" t="s">
        <v>162</v>
      </c>
      <c r="D18" s="28" t="s">
        <v>163</v>
      </c>
      <c r="E18" s="28" t="s">
        <v>164</v>
      </c>
      <c r="F18" s="28">
        <v>39</v>
      </c>
      <c r="G18" s="28" t="s">
        <v>68</v>
      </c>
      <c r="H18" s="28" t="s">
        <v>165</v>
      </c>
      <c r="I18" s="28" t="s">
        <v>66</v>
      </c>
      <c r="J18" s="28" t="s">
        <v>166</v>
      </c>
      <c r="K18" s="29">
        <v>14867906.75</v>
      </c>
      <c r="L18" s="29">
        <v>12088785.98</v>
      </c>
      <c r="M18" s="29">
        <v>5137734.04</v>
      </c>
      <c r="N18" s="29">
        <v>906658.95</v>
      </c>
      <c r="O18" s="29">
        <v>6044392.9900000002</v>
      </c>
      <c r="P18" s="30">
        <v>0.5</v>
      </c>
      <c r="Q18" s="28">
        <v>70</v>
      </c>
      <c r="R18" s="31">
        <v>42</v>
      </c>
      <c r="S18" s="31">
        <v>35</v>
      </c>
      <c r="T18" s="31">
        <v>28</v>
      </c>
      <c r="U18" s="31">
        <v>105</v>
      </c>
      <c r="V18" s="31">
        <v>70</v>
      </c>
      <c r="W18" s="30">
        <v>0.66666666666666663</v>
      </c>
    </row>
    <row r="19" spans="1:26" s="3" customFormat="1" ht="45">
      <c r="A19" s="27">
        <v>18</v>
      </c>
      <c r="B19" s="28" t="s">
        <v>167</v>
      </c>
      <c r="C19" s="28" t="s">
        <v>168</v>
      </c>
      <c r="D19" s="28" t="s">
        <v>169</v>
      </c>
      <c r="E19" s="28" t="s">
        <v>170</v>
      </c>
      <c r="F19" s="28">
        <v>42</v>
      </c>
      <c r="G19" s="28" t="s">
        <v>76</v>
      </c>
      <c r="H19" s="28" t="s">
        <v>171</v>
      </c>
      <c r="I19" s="28" t="s">
        <v>76</v>
      </c>
      <c r="J19" s="28" t="s">
        <v>171</v>
      </c>
      <c r="K19" s="29">
        <v>2247131.46</v>
      </c>
      <c r="L19" s="29">
        <v>1814411.03</v>
      </c>
      <c r="M19" s="29">
        <v>462674.81</v>
      </c>
      <c r="N19" s="29">
        <v>81648.5</v>
      </c>
      <c r="O19" s="29">
        <v>544323.31000000006</v>
      </c>
      <c r="P19" s="30">
        <v>0.30000000055114306</v>
      </c>
      <c r="Q19" s="28">
        <v>70</v>
      </c>
      <c r="R19" s="31">
        <v>40</v>
      </c>
      <c r="S19" s="31">
        <v>35</v>
      </c>
      <c r="T19" s="31">
        <v>29.5</v>
      </c>
      <c r="U19" s="31">
        <f>Q19+S19</f>
        <v>105</v>
      </c>
      <c r="V19" s="31">
        <v>69.5</v>
      </c>
      <c r="W19" s="30">
        <f>V19/U19</f>
        <v>0.66190476190476188</v>
      </c>
    </row>
    <row r="20" spans="1:26" s="3" customFormat="1" ht="75">
      <c r="A20" s="27">
        <v>19</v>
      </c>
      <c r="B20" s="28" t="s">
        <v>172</v>
      </c>
      <c r="C20" s="28" t="s">
        <v>173</v>
      </c>
      <c r="D20" s="28" t="s">
        <v>73</v>
      </c>
      <c r="E20" s="28" t="s">
        <v>174</v>
      </c>
      <c r="F20" s="28">
        <v>40</v>
      </c>
      <c r="G20" s="28" t="s">
        <v>175</v>
      </c>
      <c r="H20" s="28" t="s">
        <v>176</v>
      </c>
      <c r="I20" s="28" t="s">
        <v>49</v>
      </c>
      <c r="J20" s="28" t="s">
        <v>50</v>
      </c>
      <c r="K20" s="29">
        <v>674773.02</v>
      </c>
      <c r="L20" s="29">
        <v>674773.02</v>
      </c>
      <c r="M20" s="29">
        <v>472341.11</v>
      </c>
      <c r="N20" s="29">
        <v>0</v>
      </c>
      <c r="O20" s="29">
        <v>472341.11</v>
      </c>
      <c r="P20" s="30">
        <v>0.69999999407208069</v>
      </c>
      <c r="Q20" s="28">
        <v>70</v>
      </c>
      <c r="R20" s="31">
        <v>37</v>
      </c>
      <c r="S20" s="31">
        <v>35</v>
      </c>
      <c r="T20" s="31">
        <v>32.5</v>
      </c>
      <c r="U20" s="31">
        <f>Q20+S20</f>
        <v>105</v>
      </c>
      <c r="V20" s="31">
        <v>69.5</v>
      </c>
      <c r="W20" s="30">
        <f>V20/U20</f>
        <v>0.66190476190476188</v>
      </c>
    </row>
    <row r="21" spans="1:26" s="3" customFormat="1" ht="90">
      <c r="A21" s="27">
        <v>20</v>
      </c>
      <c r="B21" s="28" t="s">
        <v>177</v>
      </c>
      <c r="C21" s="28" t="s">
        <v>178</v>
      </c>
      <c r="D21" s="28" t="s">
        <v>59</v>
      </c>
      <c r="E21" s="28" t="s">
        <v>179</v>
      </c>
      <c r="F21" s="28">
        <v>40</v>
      </c>
      <c r="G21" s="28" t="s">
        <v>60</v>
      </c>
      <c r="H21" s="28" t="s">
        <v>180</v>
      </c>
      <c r="I21" s="28" t="s">
        <v>60</v>
      </c>
      <c r="J21" s="28" t="s">
        <v>61</v>
      </c>
      <c r="K21" s="29">
        <v>9591065.9499999993</v>
      </c>
      <c r="L21" s="29">
        <v>9591065.9499999993</v>
      </c>
      <c r="M21" s="29">
        <v>6713746.1699999999</v>
      </c>
      <c r="N21" s="29">
        <v>0</v>
      </c>
      <c r="O21" s="29">
        <v>6713746.1699999999</v>
      </c>
      <c r="P21" s="30">
        <v>0.7000000005213185</v>
      </c>
      <c r="Q21" s="28">
        <v>70</v>
      </c>
      <c r="R21" s="31">
        <v>42</v>
      </c>
      <c r="S21" s="31">
        <v>35</v>
      </c>
      <c r="T21" s="31">
        <v>27.5</v>
      </c>
      <c r="U21" s="31">
        <v>105</v>
      </c>
      <c r="V21" s="31">
        <v>69.5</v>
      </c>
      <c r="W21" s="30">
        <v>0.66190476190476188</v>
      </c>
    </row>
    <row r="22" spans="1:26" s="3" customFormat="1" ht="105">
      <c r="A22" s="27">
        <v>21</v>
      </c>
      <c r="B22" s="28" t="s">
        <v>181</v>
      </c>
      <c r="C22" s="28" t="s">
        <v>182</v>
      </c>
      <c r="D22" s="28" t="s">
        <v>183</v>
      </c>
      <c r="E22" s="28" t="s">
        <v>184</v>
      </c>
      <c r="F22" s="28">
        <v>40</v>
      </c>
      <c r="G22" s="28" t="s">
        <v>52</v>
      </c>
      <c r="H22" s="28" t="s">
        <v>185</v>
      </c>
      <c r="I22" s="28" t="s">
        <v>52</v>
      </c>
      <c r="J22" s="28" t="s">
        <v>186</v>
      </c>
      <c r="K22" s="29">
        <v>9835317.6699999999</v>
      </c>
      <c r="L22" s="29">
        <v>9816379.0899999999</v>
      </c>
      <c r="M22" s="29">
        <v>6871465.3600000003</v>
      </c>
      <c r="N22" s="29">
        <v>0</v>
      </c>
      <c r="O22" s="29">
        <v>6871465.3600000003</v>
      </c>
      <c r="P22" s="30">
        <v>0.69999999969438842</v>
      </c>
      <c r="Q22" s="28">
        <v>70</v>
      </c>
      <c r="R22" s="31">
        <v>42</v>
      </c>
      <c r="S22" s="31">
        <v>35</v>
      </c>
      <c r="T22" s="31">
        <v>27</v>
      </c>
      <c r="U22" s="31">
        <f>Q22+S22</f>
        <v>105</v>
      </c>
      <c r="V22" s="31">
        <v>69</v>
      </c>
      <c r="W22" s="30">
        <f>V22/U22</f>
        <v>0.65714285714285714</v>
      </c>
    </row>
    <row r="23" spans="1:26" s="3" customFormat="1" ht="60">
      <c r="A23" s="27">
        <v>22</v>
      </c>
      <c r="B23" s="28" t="s">
        <v>187</v>
      </c>
      <c r="C23" s="28" t="s">
        <v>188</v>
      </c>
      <c r="D23" s="28" t="s">
        <v>189</v>
      </c>
      <c r="E23" s="28" t="s">
        <v>190</v>
      </c>
      <c r="F23" s="28">
        <v>39</v>
      </c>
      <c r="G23" s="28" t="s">
        <v>191</v>
      </c>
      <c r="H23" s="28" t="s">
        <v>192</v>
      </c>
      <c r="I23" s="28" t="s">
        <v>193</v>
      </c>
      <c r="J23" s="28" t="s">
        <v>194</v>
      </c>
      <c r="K23" s="29">
        <v>18373200</v>
      </c>
      <c r="L23" s="29">
        <v>14310000</v>
      </c>
      <c r="M23" s="29">
        <v>6081750</v>
      </c>
      <c r="N23" s="29">
        <v>1073250</v>
      </c>
      <c r="O23" s="29">
        <v>7155000</v>
      </c>
      <c r="P23" s="30">
        <v>0.5</v>
      </c>
      <c r="Q23" s="28">
        <v>70</v>
      </c>
      <c r="R23" s="31">
        <v>39.5</v>
      </c>
      <c r="S23" s="31">
        <v>35</v>
      </c>
      <c r="T23" s="31">
        <v>29</v>
      </c>
      <c r="U23" s="31">
        <f>Q23+S23</f>
        <v>105</v>
      </c>
      <c r="V23" s="31">
        <v>68.5</v>
      </c>
      <c r="W23" s="30">
        <f>V23/U23</f>
        <v>0.65238095238095239</v>
      </c>
    </row>
    <row r="24" spans="1:26" s="3" customFormat="1" ht="60">
      <c r="A24" s="27">
        <v>23</v>
      </c>
      <c r="B24" s="28" t="s">
        <v>195</v>
      </c>
      <c r="C24" s="28" t="s">
        <v>196</v>
      </c>
      <c r="D24" s="28" t="s">
        <v>197</v>
      </c>
      <c r="E24" s="28" t="s">
        <v>198</v>
      </c>
      <c r="F24" s="28">
        <v>43</v>
      </c>
      <c r="G24" s="28" t="s">
        <v>74</v>
      </c>
      <c r="H24" s="28" t="s">
        <v>75</v>
      </c>
      <c r="I24" s="28" t="s">
        <v>74</v>
      </c>
      <c r="J24" s="28" t="s">
        <v>75</v>
      </c>
      <c r="K24" s="29">
        <v>2815312.56</v>
      </c>
      <c r="L24" s="29">
        <v>2053104</v>
      </c>
      <c r="M24" s="29">
        <v>523541.52</v>
      </c>
      <c r="N24" s="29">
        <v>92389.68</v>
      </c>
      <c r="O24" s="29">
        <v>615931.19999999995</v>
      </c>
      <c r="P24" s="30">
        <v>0.3</v>
      </c>
      <c r="Q24" s="28">
        <v>70</v>
      </c>
      <c r="R24" s="31">
        <v>43</v>
      </c>
      <c r="S24" s="31">
        <v>35</v>
      </c>
      <c r="T24" s="31">
        <v>25.5</v>
      </c>
      <c r="U24" s="31">
        <f>Q24+S24</f>
        <v>105</v>
      </c>
      <c r="V24" s="31">
        <v>68.5</v>
      </c>
      <c r="W24" s="30">
        <f>V24/U24</f>
        <v>0.65238095238095239</v>
      </c>
    </row>
    <row r="25" spans="1:26" s="3" customFormat="1" ht="75">
      <c r="A25" s="27">
        <v>24</v>
      </c>
      <c r="B25" s="28" t="s">
        <v>199</v>
      </c>
      <c r="C25" s="28" t="s">
        <v>200</v>
      </c>
      <c r="D25" s="28" t="s">
        <v>201</v>
      </c>
      <c r="E25" s="28" t="s">
        <v>202</v>
      </c>
      <c r="F25" s="28">
        <v>40</v>
      </c>
      <c r="G25" s="28" t="s">
        <v>68</v>
      </c>
      <c r="H25" s="28" t="s">
        <v>203</v>
      </c>
      <c r="I25" s="28" t="s">
        <v>68</v>
      </c>
      <c r="J25" s="28" t="s">
        <v>204</v>
      </c>
      <c r="K25" s="29">
        <v>6352683.1900000004</v>
      </c>
      <c r="L25" s="29">
        <v>6196657.3799999999</v>
      </c>
      <c r="M25" s="29">
        <v>4337660.17</v>
      </c>
      <c r="N25" s="29">
        <v>0</v>
      </c>
      <c r="O25" s="29">
        <v>4337660.17</v>
      </c>
      <c r="P25" s="30">
        <v>0.70000000064550927</v>
      </c>
      <c r="Q25" s="28">
        <v>70</v>
      </c>
      <c r="R25" s="31">
        <v>40</v>
      </c>
      <c r="S25" s="31">
        <v>35</v>
      </c>
      <c r="T25" s="31">
        <v>27.5</v>
      </c>
      <c r="U25" s="31">
        <v>105</v>
      </c>
      <c r="V25" s="31">
        <v>67.5</v>
      </c>
      <c r="W25" s="30">
        <v>0.6428571428571429</v>
      </c>
    </row>
    <row r="26" spans="1:26" s="3" customFormat="1" ht="60">
      <c r="A26" s="27">
        <v>25</v>
      </c>
      <c r="B26" s="28" t="s">
        <v>205</v>
      </c>
      <c r="C26" s="28" t="s">
        <v>206</v>
      </c>
      <c r="D26" s="28" t="s">
        <v>207</v>
      </c>
      <c r="E26" s="28" t="s">
        <v>208</v>
      </c>
      <c r="F26" s="28">
        <v>40</v>
      </c>
      <c r="G26" s="28" t="s">
        <v>51</v>
      </c>
      <c r="H26" s="28" t="s">
        <v>209</v>
      </c>
      <c r="I26" s="28" t="s">
        <v>51</v>
      </c>
      <c r="J26" s="28" t="s">
        <v>210</v>
      </c>
      <c r="K26" s="29">
        <v>9857211.3200000003</v>
      </c>
      <c r="L26" s="29">
        <v>9065380</v>
      </c>
      <c r="M26" s="29">
        <v>6345766</v>
      </c>
      <c r="N26" s="29">
        <v>0</v>
      </c>
      <c r="O26" s="29">
        <v>6345766</v>
      </c>
      <c r="P26" s="30">
        <v>0.7</v>
      </c>
      <c r="Q26" s="28">
        <v>70</v>
      </c>
      <c r="R26" s="31">
        <v>47</v>
      </c>
      <c r="S26" s="31">
        <v>35</v>
      </c>
      <c r="T26" s="31">
        <v>20.5</v>
      </c>
      <c r="U26" s="31">
        <v>105</v>
      </c>
      <c r="V26" s="31">
        <v>67.5</v>
      </c>
      <c r="W26" s="30">
        <v>0.6428571428571429</v>
      </c>
    </row>
    <row r="27" spans="1:26" s="3" customFormat="1" ht="210">
      <c r="A27" s="27">
        <v>26</v>
      </c>
      <c r="B27" s="28" t="s">
        <v>211</v>
      </c>
      <c r="C27" s="28" t="s">
        <v>212</v>
      </c>
      <c r="D27" s="28" t="s">
        <v>213</v>
      </c>
      <c r="E27" s="28" t="s">
        <v>214</v>
      </c>
      <c r="F27" s="28">
        <v>40</v>
      </c>
      <c r="G27" s="28" t="s">
        <v>215</v>
      </c>
      <c r="H27" s="28" t="s">
        <v>216</v>
      </c>
      <c r="I27" s="28" t="s">
        <v>69</v>
      </c>
      <c r="J27" s="28" t="s">
        <v>217</v>
      </c>
      <c r="K27" s="29">
        <v>12193260</v>
      </c>
      <c r="L27" s="29">
        <v>12139260</v>
      </c>
      <c r="M27" s="29">
        <v>8497482</v>
      </c>
      <c r="N27" s="29">
        <v>0</v>
      </c>
      <c r="O27" s="29">
        <v>8497482</v>
      </c>
      <c r="P27" s="30">
        <v>0.7</v>
      </c>
      <c r="Q27" s="28">
        <v>70</v>
      </c>
      <c r="R27" s="31">
        <v>40.5</v>
      </c>
      <c r="S27" s="31">
        <v>35</v>
      </c>
      <c r="T27" s="31">
        <v>26</v>
      </c>
      <c r="U27" s="31">
        <f>Q27+S27</f>
        <v>105</v>
      </c>
      <c r="V27" s="31">
        <v>66.5</v>
      </c>
      <c r="W27" s="30">
        <f>V27/U27</f>
        <v>0.6333333333333333</v>
      </c>
    </row>
    <row r="28" spans="1:26" ht="30">
      <c r="A28" s="27">
        <v>27</v>
      </c>
      <c r="B28" s="28" t="s">
        <v>218</v>
      </c>
      <c r="C28" s="28" t="s">
        <v>219</v>
      </c>
      <c r="D28" s="28" t="s">
        <v>63</v>
      </c>
      <c r="E28" s="28" t="s">
        <v>220</v>
      </c>
      <c r="F28" s="28">
        <v>40</v>
      </c>
      <c r="G28" s="28" t="s">
        <v>221</v>
      </c>
      <c r="H28" s="28" t="s">
        <v>222</v>
      </c>
      <c r="I28" s="28" t="s">
        <v>64</v>
      </c>
      <c r="J28" s="28" t="s">
        <v>65</v>
      </c>
      <c r="K28" s="29">
        <v>10147903.84</v>
      </c>
      <c r="L28" s="29">
        <v>10147903.84</v>
      </c>
      <c r="M28" s="29">
        <v>7103532.6900000004</v>
      </c>
      <c r="N28" s="29">
        <v>0</v>
      </c>
      <c r="O28" s="29">
        <v>7103532.6900000004</v>
      </c>
      <c r="P28" s="30">
        <v>0.70000000019708508</v>
      </c>
      <c r="Q28" s="28">
        <v>70</v>
      </c>
      <c r="R28" s="31">
        <v>38.5</v>
      </c>
      <c r="S28" s="31">
        <v>35</v>
      </c>
      <c r="T28" s="31">
        <v>28</v>
      </c>
      <c r="U28" s="31">
        <v>105</v>
      </c>
      <c r="V28" s="31">
        <v>66.5</v>
      </c>
      <c r="W28" s="30">
        <v>0.6333333333333333</v>
      </c>
    </row>
    <row r="29" spans="1:26" ht="45">
      <c r="A29" s="27">
        <v>28</v>
      </c>
      <c r="B29" s="28" t="s">
        <v>223</v>
      </c>
      <c r="C29" s="28" t="s">
        <v>224</v>
      </c>
      <c r="D29" s="28" t="s">
        <v>225</v>
      </c>
      <c r="E29" s="28" t="s">
        <v>226</v>
      </c>
      <c r="F29" s="28">
        <v>39</v>
      </c>
      <c r="G29" s="28" t="s">
        <v>52</v>
      </c>
      <c r="H29" s="28" t="s">
        <v>227</v>
      </c>
      <c r="I29" s="28" t="s">
        <v>228</v>
      </c>
      <c r="J29" s="28" t="s">
        <v>229</v>
      </c>
      <c r="K29" s="29">
        <v>13683258</v>
      </c>
      <c r="L29" s="29">
        <v>11049600</v>
      </c>
      <c r="M29" s="29">
        <v>2817648</v>
      </c>
      <c r="N29" s="29">
        <v>497232</v>
      </c>
      <c r="O29" s="29">
        <v>3314880</v>
      </c>
      <c r="P29" s="30">
        <v>0.3</v>
      </c>
      <c r="Q29" s="28">
        <v>70</v>
      </c>
      <c r="R29" s="31">
        <v>40</v>
      </c>
      <c r="S29" s="31">
        <v>35</v>
      </c>
      <c r="T29" s="31">
        <v>25.5</v>
      </c>
      <c r="U29" s="31">
        <f>Q29+S29</f>
        <v>105</v>
      </c>
      <c r="V29" s="31">
        <v>65.5</v>
      </c>
      <c r="W29" s="30">
        <f>V29/U29</f>
        <v>0.62380952380952381</v>
      </c>
    </row>
    <row r="30" spans="1:26" ht="120">
      <c r="A30" s="27">
        <v>29</v>
      </c>
      <c r="B30" s="28" t="s">
        <v>230</v>
      </c>
      <c r="C30" s="28" t="s">
        <v>231</v>
      </c>
      <c r="D30" s="28" t="s">
        <v>232</v>
      </c>
      <c r="E30" s="28" t="s">
        <v>233</v>
      </c>
      <c r="F30" s="28">
        <v>40</v>
      </c>
      <c r="G30" s="28" t="s">
        <v>118</v>
      </c>
      <c r="H30" s="28" t="s">
        <v>234</v>
      </c>
      <c r="I30" s="28" t="s">
        <v>118</v>
      </c>
      <c r="J30" s="28" t="s">
        <v>235</v>
      </c>
      <c r="K30" s="29">
        <v>8184532.9500000002</v>
      </c>
      <c r="L30" s="29">
        <v>8042747.5899999999</v>
      </c>
      <c r="M30" s="29">
        <v>5629923.3099999996</v>
      </c>
      <c r="N30" s="29">
        <v>0</v>
      </c>
      <c r="O30" s="29">
        <v>5629923.3099999996</v>
      </c>
      <c r="P30" s="30">
        <v>0.69999999962699311</v>
      </c>
      <c r="Q30" s="28">
        <v>70</v>
      </c>
      <c r="R30" s="31">
        <v>36.5</v>
      </c>
      <c r="S30" s="31">
        <v>35</v>
      </c>
      <c r="T30" s="31">
        <v>29</v>
      </c>
      <c r="U30" s="31">
        <f>Q30+S30</f>
        <v>105</v>
      </c>
      <c r="V30" s="31">
        <v>65.5</v>
      </c>
      <c r="W30" s="30">
        <f>V30/U30</f>
        <v>0.62380952380952381</v>
      </c>
    </row>
    <row r="31" spans="1:26" ht="75">
      <c r="A31" s="27">
        <v>30</v>
      </c>
      <c r="B31" s="28" t="s">
        <v>236</v>
      </c>
      <c r="C31" s="28" t="s">
        <v>237</v>
      </c>
      <c r="D31" s="28" t="s">
        <v>238</v>
      </c>
      <c r="E31" s="28" t="s">
        <v>239</v>
      </c>
      <c r="F31" s="28">
        <v>40</v>
      </c>
      <c r="G31" s="28" t="s">
        <v>67</v>
      </c>
      <c r="H31" s="28" t="s">
        <v>240</v>
      </c>
      <c r="I31" s="28" t="s">
        <v>67</v>
      </c>
      <c r="J31" s="28" t="s">
        <v>240</v>
      </c>
      <c r="K31" s="29">
        <v>6180155.8399999999</v>
      </c>
      <c r="L31" s="29">
        <v>6104973.7699999996</v>
      </c>
      <c r="M31" s="29">
        <v>4273481.6399999997</v>
      </c>
      <c r="N31" s="29">
        <v>0</v>
      </c>
      <c r="O31" s="29">
        <v>4273481.6399999997</v>
      </c>
      <c r="P31" s="30">
        <v>0.70000000016380082</v>
      </c>
      <c r="Q31" s="28">
        <v>70</v>
      </c>
      <c r="R31" s="31">
        <v>40</v>
      </c>
      <c r="S31" s="31">
        <v>35</v>
      </c>
      <c r="T31" s="31">
        <v>25.5</v>
      </c>
      <c r="U31" s="31">
        <f>Q31+S31</f>
        <v>105</v>
      </c>
      <c r="V31" s="31">
        <v>65.5</v>
      </c>
      <c r="W31" s="30">
        <f>V31/U31</f>
        <v>0.62380952380952381</v>
      </c>
      <c r="Z31" s="31"/>
    </row>
    <row r="32" spans="1:26" ht="90">
      <c r="A32" s="27">
        <v>31</v>
      </c>
      <c r="B32" s="28" t="s">
        <v>241</v>
      </c>
      <c r="C32" s="28" t="s">
        <v>242</v>
      </c>
      <c r="D32" s="28" t="s">
        <v>243</v>
      </c>
      <c r="E32" s="28" t="s">
        <v>244</v>
      </c>
      <c r="F32" s="28">
        <v>40</v>
      </c>
      <c r="G32" s="28" t="s">
        <v>60</v>
      </c>
      <c r="H32" s="28" t="s">
        <v>245</v>
      </c>
      <c r="I32" s="28" t="s">
        <v>60</v>
      </c>
      <c r="J32" s="28" t="s">
        <v>245</v>
      </c>
      <c r="K32" s="29">
        <v>10931443.18</v>
      </c>
      <c r="L32" s="29">
        <v>10931443.18</v>
      </c>
      <c r="M32" s="29">
        <v>7652010.2300000004</v>
      </c>
      <c r="N32" s="29">
        <v>0</v>
      </c>
      <c r="O32" s="29">
        <v>7652010.2300000004</v>
      </c>
      <c r="P32" s="30">
        <v>0.7</v>
      </c>
      <c r="Q32" s="28">
        <v>70</v>
      </c>
      <c r="R32" s="31">
        <v>39.5</v>
      </c>
      <c r="S32" s="31">
        <v>35</v>
      </c>
      <c r="T32" s="31">
        <v>26</v>
      </c>
      <c r="U32" s="31">
        <f>Q32+S32</f>
        <v>105</v>
      </c>
      <c r="V32" s="31">
        <v>65.5</v>
      </c>
      <c r="W32" s="30">
        <f>V32/U32</f>
        <v>0.62380952380952381</v>
      </c>
    </row>
    <row r="33" spans="1:23" ht="60">
      <c r="A33" s="14">
        <v>32</v>
      </c>
      <c r="B33" s="5" t="s">
        <v>23</v>
      </c>
      <c r="C33" s="6" t="s">
        <v>24</v>
      </c>
      <c r="D33" s="7" t="s">
        <v>25</v>
      </c>
      <c r="E33" s="8" t="s">
        <v>26</v>
      </c>
      <c r="F33" s="7">
        <v>40</v>
      </c>
      <c r="G33" s="7" t="s">
        <v>27</v>
      </c>
      <c r="H33" s="7" t="s">
        <v>28</v>
      </c>
      <c r="I33" s="7" t="s">
        <v>27</v>
      </c>
      <c r="J33" s="9" t="s">
        <v>29</v>
      </c>
      <c r="K33" s="10">
        <v>6432175</v>
      </c>
      <c r="L33" s="10">
        <v>6368375</v>
      </c>
      <c r="M33" s="10">
        <v>4457862.5</v>
      </c>
      <c r="N33" s="10">
        <v>0</v>
      </c>
      <c r="O33" s="10">
        <v>4457862.5</v>
      </c>
      <c r="P33" s="11">
        <v>0.7</v>
      </c>
      <c r="Q33" s="12">
        <v>70</v>
      </c>
      <c r="R33" s="12">
        <v>46</v>
      </c>
      <c r="S33" s="12">
        <v>35</v>
      </c>
      <c r="T33" s="12">
        <v>19</v>
      </c>
      <c r="U33" s="12">
        <f>Q33+S33</f>
        <v>105</v>
      </c>
      <c r="V33" s="13">
        <v>65</v>
      </c>
      <c r="W33" s="11">
        <f>V33/U33</f>
        <v>0.61904761904761907</v>
      </c>
    </row>
    <row r="34" spans="1:23" ht="75">
      <c r="A34" s="37">
        <v>33</v>
      </c>
      <c r="B34" s="8" t="s">
        <v>30</v>
      </c>
      <c r="C34" s="14" t="s">
        <v>31</v>
      </c>
      <c r="D34" s="8" t="s">
        <v>32</v>
      </c>
      <c r="E34" s="8" t="s">
        <v>33</v>
      </c>
      <c r="F34" s="14">
        <v>43</v>
      </c>
      <c r="G34" s="8" t="s">
        <v>34</v>
      </c>
      <c r="H34" s="8" t="s">
        <v>35</v>
      </c>
      <c r="I34" s="8" t="s">
        <v>34</v>
      </c>
      <c r="J34" s="8" t="s">
        <v>36</v>
      </c>
      <c r="K34" s="15">
        <v>1768761.54</v>
      </c>
      <c r="L34" s="15">
        <v>1438098</v>
      </c>
      <c r="M34" s="15">
        <v>95469.21</v>
      </c>
      <c r="N34" s="15">
        <v>0</v>
      </c>
      <c r="O34" s="15">
        <v>95469.21</v>
      </c>
      <c r="P34" s="16">
        <v>6.6385747007505755E-2</v>
      </c>
      <c r="Q34" s="17">
        <v>70</v>
      </c>
      <c r="R34" s="17">
        <v>37</v>
      </c>
      <c r="S34" s="17">
        <v>35</v>
      </c>
      <c r="T34" s="17">
        <v>28</v>
      </c>
      <c r="U34" s="17">
        <v>105</v>
      </c>
      <c r="V34" s="18">
        <v>65</v>
      </c>
      <c r="W34" s="16">
        <v>0.61904761904761907</v>
      </c>
    </row>
    <row r="35" spans="1:23" ht="90">
      <c r="A35" s="14">
        <v>34</v>
      </c>
      <c r="B35" s="19" t="s">
        <v>37</v>
      </c>
      <c r="C35" s="20" t="s">
        <v>38</v>
      </c>
      <c r="D35" s="8" t="s">
        <v>39</v>
      </c>
      <c r="E35" s="8" t="s">
        <v>40</v>
      </c>
      <c r="F35" s="8">
        <v>40</v>
      </c>
      <c r="G35" s="8" t="s">
        <v>27</v>
      </c>
      <c r="H35" s="8" t="s">
        <v>41</v>
      </c>
      <c r="I35" s="8" t="s">
        <v>27</v>
      </c>
      <c r="J35" s="21" t="s">
        <v>42</v>
      </c>
      <c r="K35" s="15">
        <v>4721805.4000000004</v>
      </c>
      <c r="L35" s="15">
        <v>4721805.4000000004</v>
      </c>
      <c r="M35" s="15">
        <v>3305263.78</v>
      </c>
      <c r="N35" s="15">
        <v>0</v>
      </c>
      <c r="O35" s="15">
        <v>3305263.78</v>
      </c>
      <c r="P35" s="22">
        <v>0.7</v>
      </c>
      <c r="Q35" s="12">
        <v>70</v>
      </c>
      <c r="R35" s="17">
        <v>42</v>
      </c>
      <c r="S35" s="17">
        <v>35</v>
      </c>
      <c r="T35" s="17">
        <v>22.5</v>
      </c>
      <c r="U35" s="12">
        <f>Q35+S35</f>
        <v>105</v>
      </c>
      <c r="V35" s="23">
        <v>64.5</v>
      </c>
      <c r="W35" s="11">
        <f>V35/U35</f>
        <v>0.61428571428571432</v>
      </c>
    </row>
    <row r="36" spans="1:23" ht="75">
      <c r="A36" s="37">
        <v>35</v>
      </c>
      <c r="B36" s="19" t="s">
        <v>43</v>
      </c>
      <c r="C36" s="19" t="s">
        <v>44</v>
      </c>
      <c r="D36" s="8" t="s">
        <v>45</v>
      </c>
      <c r="E36" s="8" t="s">
        <v>46</v>
      </c>
      <c r="F36" s="8">
        <v>43</v>
      </c>
      <c r="G36" s="24" t="s">
        <v>47</v>
      </c>
      <c r="H36" s="8" t="s">
        <v>48</v>
      </c>
      <c r="I36" s="8" t="s">
        <v>47</v>
      </c>
      <c r="J36" s="21" t="s">
        <v>48</v>
      </c>
      <c r="K36" s="15">
        <v>3301320</v>
      </c>
      <c r="L36" s="15">
        <v>706000</v>
      </c>
      <c r="M36" s="15">
        <v>360060</v>
      </c>
      <c r="N36" s="15">
        <v>63540</v>
      </c>
      <c r="O36" s="15">
        <v>423600</v>
      </c>
      <c r="P36" s="22">
        <v>0.6</v>
      </c>
      <c r="Q36" s="12">
        <v>70</v>
      </c>
      <c r="R36" s="17">
        <v>40</v>
      </c>
      <c r="S36" s="17">
        <v>35</v>
      </c>
      <c r="T36" s="17">
        <v>24.5</v>
      </c>
      <c r="U36" s="12">
        <f>Q36+S36</f>
        <v>105</v>
      </c>
      <c r="V36" s="23">
        <v>64.5</v>
      </c>
      <c r="W36" s="11">
        <f>V36/U36</f>
        <v>0.61428571428571432</v>
      </c>
    </row>
    <row r="37" spans="1:23" ht="60">
      <c r="A37" s="37">
        <v>36</v>
      </c>
      <c r="B37" s="19" t="s">
        <v>255</v>
      </c>
      <c r="C37" s="19" t="s">
        <v>256</v>
      </c>
      <c r="D37" s="8" t="s">
        <v>257</v>
      </c>
      <c r="E37" s="8" t="s">
        <v>258</v>
      </c>
      <c r="F37" s="8">
        <v>40</v>
      </c>
      <c r="G37" s="24" t="s">
        <v>49</v>
      </c>
      <c r="H37" s="8" t="s">
        <v>50</v>
      </c>
      <c r="I37" s="8" t="s">
        <v>49</v>
      </c>
      <c r="J37" s="21" t="s">
        <v>50</v>
      </c>
      <c r="K37" s="15">
        <v>1500628.29</v>
      </c>
      <c r="L37" s="15">
        <v>1220023</v>
      </c>
      <c r="M37" s="15">
        <v>518509.78</v>
      </c>
      <c r="N37" s="15">
        <v>91501.72</v>
      </c>
      <c r="O37" s="15">
        <v>610011.5</v>
      </c>
      <c r="P37" s="22">
        <v>0.5</v>
      </c>
      <c r="Q37" s="17">
        <v>70</v>
      </c>
      <c r="R37" s="17">
        <v>37.5</v>
      </c>
      <c r="S37" s="17">
        <v>35</v>
      </c>
      <c r="T37" s="17">
        <v>27</v>
      </c>
      <c r="U37" s="17">
        <v>105</v>
      </c>
      <c r="V37" s="23">
        <v>64.5</v>
      </c>
      <c r="W37" s="22">
        <v>0.61428571428571432</v>
      </c>
    </row>
    <row r="38" spans="1:23" ht="28.5" customHeight="1">
      <c r="H38" s="39" t="s">
        <v>251</v>
      </c>
      <c r="I38" s="39"/>
      <c r="J38" s="39"/>
      <c r="K38" s="36">
        <f t="shared" ref="K38:L38" si="2">SUM(K3:K37)</f>
        <v>288464457.90999997</v>
      </c>
      <c r="L38" s="36">
        <f t="shared" si="2"/>
        <v>259490282.64000002</v>
      </c>
      <c r="M38" s="36">
        <f>SUM(M3:M37)</f>
        <v>152418160.04000002</v>
      </c>
      <c r="N38" s="36">
        <f t="shared" ref="N38:O38" si="3">SUM(N3:N37)</f>
        <v>6002750.3599999994</v>
      </c>
      <c r="O38" s="36">
        <f t="shared" si="3"/>
        <v>158420910.40000001</v>
      </c>
    </row>
    <row r="39" spans="1:23">
      <c r="B39" s="32"/>
      <c r="C39" s="1" t="s">
        <v>247</v>
      </c>
    </row>
    <row r="40" spans="1:23">
      <c r="B40" s="2"/>
      <c r="C40" s="38"/>
      <c r="D40" s="38"/>
      <c r="E40" s="38"/>
    </row>
    <row r="41" spans="1:23">
      <c r="B41" s="2"/>
      <c r="C41" s="38"/>
      <c r="D41" s="38"/>
      <c r="E41" s="38"/>
    </row>
    <row r="46" spans="1:23" ht="33" customHeight="1">
      <c r="E46" s="43" t="s">
        <v>249</v>
      </c>
      <c r="F46" s="43"/>
      <c r="G46" s="43"/>
      <c r="H46" s="43"/>
      <c r="I46" s="43"/>
      <c r="J46" s="43"/>
    </row>
    <row r="47" spans="1:23" ht="18" customHeight="1">
      <c r="E47" s="42" t="s">
        <v>250</v>
      </c>
      <c r="F47" s="42"/>
      <c r="G47" s="42"/>
      <c r="H47" s="33" t="s">
        <v>77</v>
      </c>
      <c r="I47" s="51" t="s">
        <v>78</v>
      </c>
      <c r="J47" s="52"/>
    </row>
    <row r="48" spans="1:23" ht="48.75" customHeight="1">
      <c r="E48" s="42"/>
      <c r="F48" s="42"/>
      <c r="G48" s="42"/>
      <c r="H48" s="34">
        <v>61646276</v>
      </c>
      <c r="I48" s="53">
        <f>H48*H58</f>
        <v>259808230.20200002</v>
      </c>
      <c r="J48" s="54"/>
      <c r="L48" s="4"/>
    </row>
    <row r="49" spans="5:12" ht="48.75" customHeight="1">
      <c r="E49" s="42" t="s">
        <v>261</v>
      </c>
      <c r="F49" s="42"/>
      <c r="G49" s="42"/>
      <c r="H49" s="34">
        <v>5000000</v>
      </c>
      <c r="I49" s="40">
        <f>H49*H58</f>
        <v>21072500</v>
      </c>
      <c r="J49" s="41"/>
      <c r="L49" s="4"/>
    </row>
    <row r="50" spans="5:12" ht="48.75" customHeight="1">
      <c r="E50" s="42" t="s">
        <v>252</v>
      </c>
      <c r="F50" s="42"/>
      <c r="G50" s="42"/>
      <c r="H50" s="34">
        <f>I50/H58</f>
        <v>13757539.447146755</v>
      </c>
      <c r="I50" s="45">
        <v>57981150</v>
      </c>
      <c r="J50" s="46"/>
    </row>
    <row r="51" spans="5:12" ht="48.75" customHeight="1">
      <c r="E51" s="42" t="s">
        <v>253</v>
      </c>
      <c r="F51" s="42"/>
      <c r="G51" s="42"/>
      <c r="H51" s="34">
        <f>I51/H58</f>
        <v>48988599.07225056</v>
      </c>
      <c r="I51" s="49">
        <v>206462450.78999999</v>
      </c>
      <c r="J51" s="50"/>
    </row>
    <row r="52" spans="5:12" ht="48.75" customHeight="1">
      <c r="E52" s="42" t="s">
        <v>254</v>
      </c>
      <c r="F52" s="42"/>
      <c r="G52" s="42"/>
      <c r="H52" s="35">
        <f>I52/H58</f>
        <v>3733346.949816111</v>
      </c>
      <c r="I52" s="45">
        <v>15734190.720000001</v>
      </c>
      <c r="J52" s="46"/>
    </row>
    <row r="53" spans="5:12" ht="48.75" customHeight="1">
      <c r="E53" s="42" t="s">
        <v>79</v>
      </c>
      <c r="F53" s="42"/>
      <c r="G53" s="42"/>
      <c r="H53" s="35">
        <v>0</v>
      </c>
      <c r="I53" s="45">
        <v>0</v>
      </c>
      <c r="J53" s="46"/>
    </row>
    <row r="54" spans="5:12" ht="48.75" customHeight="1">
      <c r="E54" s="42" t="s">
        <v>80</v>
      </c>
      <c r="F54" s="42"/>
      <c r="G54" s="42"/>
      <c r="H54" s="34">
        <f>I54/H58</f>
        <v>13527562.853422707</v>
      </c>
      <c r="I54" s="47">
        <v>57011913.645750001</v>
      </c>
      <c r="J54" s="48"/>
    </row>
    <row r="55" spans="5:12" ht="48.75" customHeight="1">
      <c r="E55" s="42" t="s">
        <v>259</v>
      </c>
      <c r="F55" s="42"/>
      <c r="G55" s="42"/>
      <c r="H55" s="34">
        <f>I55/H58</f>
        <v>9794215.9036065973</v>
      </c>
      <c r="I55" s="40">
        <f>I54-I52</f>
        <v>41277722.925750002</v>
      </c>
      <c r="J55" s="41"/>
    </row>
    <row r="56" spans="5:12" ht="48.75" customHeight="1">
      <c r="E56" s="42" t="s">
        <v>246</v>
      </c>
      <c r="F56" s="42"/>
      <c r="G56" s="42"/>
      <c r="H56" s="34">
        <f>I56/H58</f>
        <v>2073120.2443943527</v>
      </c>
      <c r="I56" s="40">
        <f>SUM(M33:M37)</f>
        <v>8737165.2699999996</v>
      </c>
      <c r="J56" s="41"/>
      <c r="K56" s="4"/>
    </row>
    <row r="57" spans="5:12" ht="48.75" customHeight="1">
      <c r="E57" s="42" t="s">
        <v>260</v>
      </c>
      <c r="F57" s="42"/>
      <c r="G57" s="42"/>
      <c r="H57" s="34">
        <f>I57/H58</f>
        <v>7721095.6592122437</v>
      </c>
      <c r="I57" s="40">
        <f>I55-I56</f>
        <v>32540557.655750003</v>
      </c>
      <c r="J57" s="41"/>
    </row>
    <row r="58" spans="5:12" ht="26.25" customHeight="1">
      <c r="E58" s="42" t="s">
        <v>81</v>
      </c>
      <c r="F58" s="42"/>
      <c r="G58" s="42"/>
      <c r="H58" s="44">
        <v>4.2145000000000001</v>
      </c>
      <c r="I58" s="44"/>
      <c r="J58" s="44"/>
    </row>
  </sheetData>
  <mergeCells count="27">
    <mergeCell ref="I51:J51"/>
    <mergeCell ref="E51:G51"/>
    <mergeCell ref="I47:J47"/>
    <mergeCell ref="I48:J48"/>
    <mergeCell ref="I50:J50"/>
    <mergeCell ref="E47:G48"/>
    <mergeCell ref="E50:G50"/>
    <mergeCell ref="I55:J55"/>
    <mergeCell ref="H58:J58"/>
    <mergeCell ref="E55:G55"/>
    <mergeCell ref="E58:G58"/>
    <mergeCell ref="I52:J52"/>
    <mergeCell ref="I54:J54"/>
    <mergeCell ref="E52:G52"/>
    <mergeCell ref="E54:G54"/>
    <mergeCell ref="E53:G53"/>
    <mergeCell ref="I53:J53"/>
    <mergeCell ref="E56:G56"/>
    <mergeCell ref="I56:J56"/>
    <mergeCell ref="E57:G57"/>
    <mergeCell ref="I57:J57"/>
    <mergeCell ref="A1:W1"/>
    <mergeCell ref="C40:E41"/>
    <mergeCell ref="H38:J38"/>
    <mergeCell ref="I49:J49"/>
    <mergeCell ref="E49:G49"/>
    <mergeCell ref="E46:J46"/>
  </mergeCells>
  <conditionalFormatting sqref="W2 T2 R2">
    <cfRule type="cellIs" dxfId="0" priority="1" stopIfTrue="1" operator="equal">
      <formula>0</formula>
    </cfRule>
  </conditionalFormatting>
  <pageMargins left="0.7" right="0.7" top="0.75" bottom="0.75" header="0.3" footer="0.3"/>
  <pageSetup paperSize="9" scale="28" orientation="landscape" verticalDpi="0" r:id="rId1"/>
  <rowBreaks count="2" manualBreakCount="2">
    <brk id="24" max="22" man="1"/>
    <brk id="42" max="22" man="1"/>
  </rowBreaks>
  <ignoredErrors>
    <ignoredError sqref="I56" formulaRange="1"/>
  </ignoredErrors>
</worksheet>
</file>

<file path=xl/worksheets/sheet2.xml><?xml version="1.0" encoding="utf-8"?>
<worksheet xmlns="http://schemas.openxmlformats.org/spreadsheetml/2006/main" xmlns:r="http://schemas.openxmlformats.org/officeDocument/2006/relationships">
  <dimension ref="A1"/>
  <sheetViews>
    <sheetView workbookViewId="0">
      <selection activeCell="F37" sqref="F37"/>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1 lista rankingowa</vt:lpstr>
      <vt:lpstr>Arkusz1</vt:lpstr>
      <vt:lpstr>'zał. 1 lista rankingowa'!Obszar_wydruku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2014-09-16T09:56:57Z</dcterms:modified>
</cp:coreProperties>
</file>