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315" windowWidth="19200" windowHeight="11760"/>
  </bookViews>
  <sheets>
    <sheet name="Uchwala Ostrołęka" sheetId="1" r:id="rId1"/>
  </sheets>
  <definedNames>
    <definedName name="_xlnm._FilterDatabase" localSheetId="0" hidden="1">'Uchwala Ostrołęka'!$A$5:$N$6</definedName>
    <definedName name="_xlnm.Print_Area" localSheetId="0">'Uchwala Ostrołęka'!$A$1:$O$21</definedName>
    <definedName name="_xlnm.Print_Titles" localSheetId="0">'Uchwala Ostrołęka'!$4:$5</definedName>
  </definedNames>
  <calcPr calcId="125725"/>
</workbook>
</file>

<file path=xl/calcChain.xml><?xml version="1.0" encoding="utf-8"?>
<calcChain xmlns="http://schemas.openxmlformats.org/spreadsheetml/2006/main">
  <c r="H20" i="1"/>
  <c r="F19"/>
  <c r="K6"/>
  <c r="O6" l="1"/>
  <c r="F17" l="1"/>
  <c r="F16"/>
  <c r="F15"/>
  <c r="G7" l="1"/>
  <c r="K7"/>
  <c r="I7"/>
  <c r="H18" s="1"/>
  <c r="H7"/>
  <c r="J7"/>
  <c r="F18" l="1"/>
  <c r="F20"/>
</calcChain>
</file>

<file path=xl/sharedStrings.xml><?xml version="1.0" encoding="utf-8"?>
<sst xmlns="http://schemas.openxmlformats.org/spreadsheetml/2006/main" count="34" uniqueCount="34">
  <si>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</si>
  <si>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</si>
  <si>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</si>
  <si>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</si>
  <si>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</si>
  <si>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</si>
  <si>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</si>
  <si>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</si>
  <si>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</si>
  <si>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</si>
  <si>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</si>
  <si>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</si>
  <si>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</si>
  <si>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</si>
  <si>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</si>
  <si>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</si>
  <si>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</si>
  <si>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</si>
  <si>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Maksymalna liczba punktów możliwa do zdobycia w Działaniu</t>
  </si>
  <si>
    <t xml:space="preserve">Wartość umożliwiająca dalszą kontraktację na podstawie comiesięcznych danych MF </t>
  </si>
  <si>
    <t>Kurs EURO/PLN zgodny z wytycznymi MF</t>
  </si>
  <si>
    <t>Projekty  znajdujące się w IWIPK z podpisaną umową</t>
  </si>
  <si>
    <t>76</t>
  </si>
  <si>
    <t xml:space="preserve">Analiza wykorzystania alokacji EFRR w ramach  Działania 7.1 „Infrastruktura służąca ochronie zdrowia i życia” </t>
  </si>
  <si>
    <t xml:space="preserve">Alokacja na Działanie EFRR </t>
  </si>
  <si>
    <t>Projekty konkursowe z podpisaną umową</t>
  </si>
  <si>
    <t xml:space="preserve">Pozostała alokacja środków EFRR w Działaniu 7.1 </t>
  </si>
  <si>
    <t>RPMA.07.01.00-14-001/15</t>
  </si>
  <si>
    <t>MJWPU.420-5/15</t>
  </si>
  <si>
    <t>Mazowiecki Szpital Specjalistyczny im. dr. Józefa Psarskiego w Ostrołęce</t>
  </si>
  <si>
    <t>Wartość projektów  IWIPIK  w trakcie oceny</t>
  </si>
  <si>
    <t xml:space="preserve">Załącznik do Uchwały Nr                     Zarządu Województwa Mazowieckiego z dnia                        2015 r.                                   w sprawie zatwierdzenia do dofinansowania projektu Mazowieckiego Szpitala Specjalistycznego im. dr. Józefa Psarskiego w Ostrołęce pn. „Poprawa jakości świadczonych usług medycznych i zwiększenie możliwości diagnostycznych”, Priorytet VII "Tworzenie i poprawa warunków dla rozwoju kapitału ludzkiego", Działanie 7.1 "Infrastruktura służąca ochronie zdrowia i życia", wpisanego do Indykatywnego Wykazu Indywidualnych Projektów Kluczowych dla RPO WM 2007-2013.
</t>
  </si>
  <si>
    <t>Poprawa jakości świadczonych usług medycznych i zwiększenie możliwości diagnostycznych w Mazowieckim Szpitalu Specjalistycznym im. dr. Józefa Psarskiego w Ostrołęce poprzez zakup aparatu RTG do koronarografii wraz z montażem i adaptacją pomieszczeń</t>
  </si>
  <si>
    <t>Wartość dofinansowania projektu Mazowieckiego Szpitala Specjalistycznego im. dr. Józefa Psarskiego w Ostrołęce zgodnie z proponowaną listą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</si>
</sst>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4" fontId="10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/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1"/>
  <sheetViews>
    <sheetView tabSelected="1" view="pageBreakPreview" topLeftCell="A4" zoomScale="60" zoomScaleNormal="70" workbookViewId="0">
      <pane ySplit="2" topLeftCell="A12" activePane="bottomLeft" state="frozen"/>
      <selection activeCell="H4" sqref="H4"/>
      <selection pane="bottomLeft" activeCell="L17" sqref="L17"/>
    </sheetView>
  </sheetViews>
  <sheetFormatPr defaultRowHeight="15"/>
  <cols>
    <col min="1" max="1" width="5.125" style="1" customWidth="1"/>
    <col min="2" max="2" width="20.75" style="3" customWidth="1"/>
    <col min="3" max="3" width="31.375" style="3" customWidth="1"/>
    <col min="4" max="4" width="34.875" style="1" customWidth="1"/>
    <col min="5" max="5" width="40.625" style="1" customWidth="1"/>
    <col min="6" max="6" width="12.625" style="1" customWidth="1"/>
    <col min="7" max="7" width="18.25" style="1" customWidth="1"/>
    <col min="8" max="8" width="18.125" style="1" customWidth="1"/>
    <col min="9" max="9" width="18.875" style="1" customWidth="1"/>
    <col min="10" max="10" width="21" style="1" customWidth="1"/>
    <col min="11" max="11" width="18.25" style="1" customWidth="1"/>
    <col min="12" max="12" width="19" style="1" customWidth="1"/>
    <col min="13" max="13" width="20.25" style="2" customWidth="1"/>
    <col min="14" max="14" width="15.5" style="1" customWidth="1"/>
    <col min="15" max="15" width="17.25" style="1" customWidth="1"/>
    <col min="16" max="16" width="19.875" style="1" customWidth="1"/>
    <col min="17" max="17" width="16.375" style="1" customWidth="1"/>
    <col min="18" max="16384" width="9" style="1"/>
  </cols>
  <sheetData>
    <row r="4" spans="1:17" ht="97.5" customHeight="1">
      <c r="A4" s="49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4"/>
      <c r="Q4" s="4"/>
    </row>
    <row r="5" spans="1:17" ht="177" customHeight="1">
      <c r="A5" s="17" t="s">
        <v>0</v>
      </c>
      <c r="B5" s="17" t="s">
        <v>1</v>
      </c>
      <c r="C5" s="17" t="s">
        <v>12</v>
      </c>
      <c r="D5" s="17" t="s">
        <v>2</v>
      </c>
      <c r="E5" s="17" t="s">
        <v>3</v>
      </c>
      <c r="F5" s="20" t="s">
        <v>17</v>
      </c>
      <c r="G5" s="21" t="s">
        <v>4</v>
      </c>
      <c r="H5" s="21" t="s">
        <v>7</v>
      </c>
      <c r="I5" s="21" t="s">
        <v>5</v>
      </c>
      <c r="J5" s="21" t="s">
        <v>13</v>
      </c>
      <c r="K5" s="21" t="s">
        <v>14</v>
      </c>
      <c r="L5" s="21" t="s">
        <v>15</v>
      </c>
      <c r="M5" s="21" t="s">
        <v>18</v>
      </c>
      <c r="N5" s="21" t="s">
        <v>16</v>
      </c>
      <c r="O5" s="21" t="s">
        <v>6</v>
      </c>
    </row>
    <row r="6" spans="1:17" ht="177.75" customHeight="1">
      <c r="A6" s="6" t="s">
        <v>8</v>
      </c>
      <c r="B6" s="29" t="s">
        <v>28</v>
      </c>
      <c r="C6" s="8" t="s">
        <v>27</v>
      </c>
      <c r="D6" s="7" t="s">
        <v>29</v>
      </c>
      <c r="E6" s="7" t="s">
        <v>32</v>
      </c>
      <c r="F6" s="8" t="s">
        <v>22</v>
      </c>
      <c r="G6" s="9">
        <v>4029520</v>
      </c>
      <c r="H6" s="9">
        <v>4029520</v>
      </c>
      <c r="I6" s="9">
        <v>3425092</v>
      </c>
      <c r="J6" s="9">
        <v>0</v>
      </c>
      <c r="K6" s="9">
        <f>J6+I6</f>
        <v>3425092</v>
      </c>
      <c r="L6" s="18">
        <v>0.85</v>
      </c>
      <c r="M6" s="24">
        <v>95</v>
      </c>
      <c r="N6" s="11">
        <v>84</v>
      </c>
      <c r="O6" s="10">
        <f>N6/M6</f>
        <v>0.88421052631578945</v>
      </c>
    </row>
    <row r="7" spans="1:17" ht="76.5" customHeight="1">
      <c r="A7" s="12"/>
      <c r="B7" s="13"/>
      <c r="C7" s="13"/>
      <c r="D7" s="12"/>
      <c r="E7" s="52" t="s">
        <v>9</v>
      </c>
      <c r="F7" s="53"/>
      <c r="G7" s="16">
        <f>SUM(G6:G6)</f>
        <v>4029520</v>
      </c>
      <c r="H7" s="16">
        <f>SUM(H6:H6)</f>
        <v>4029520</v>
      </c>
      <c r="I7" s="16">
        <f>SUM(I6:I6)</f>
        <v>3425092</v>
      </c>
      <c r="J7" s="16">
        <f>SUM(J6:J6)</f>
        <v>0</v>
      </c>
      <c r="K7" s="5">
        <f>K6</f>
        <v>3425092</v>
      </c>
      <c r="L7" s="19"/>
      <c r="M7" s="14"/>
      <c r="N7" s="12"/>
      <c r="O7" s="15"/>
    </row>
    <row r="8" spans="1:17" ht="18">
      <c r="A8" s="12"/>
      <c r="B8" s="13"/>
      <c r="C8" s="13"/>
      <c r="D8" s="12"/>
      <c r="E8" s="12"/>
      <c r="F8" s="12"/>
      <c r="G8" s="15"/>
      <c r="H8" s="15"/>
      <c r="I8" s="15"/>
      <c r="J8" s="12"/>
      <c r="K8" s="15"/>
      <c r="L8" s="12"/>
      <c r="M8" s="14"/>
      <c r="N8" s="12"/>
    </row>
    <row r="9" spans="1:17" ht="20.25">
      <c r="K9" s="28"/>
      <c r="L9" s="26"/>
      <c r="M9" s="54"/>
      <c r="N9" s="55"/>
    </row>
    <row r="12" spans="1:17" ht="71.25" customHeight="1">
      <c r="A12" s="12"/>
      <c r="B12" s="13"/>
      <c r="C12" s="13"/>
      <c r="D12" s="56" t="s">
        <v>23</v>
      </c>
      <c r="E12" s="56"/>
      <c r="F12" s="56"/>
      <c r="G12" s="56"/>
      <c r="H12" s="56"/>
      <c r="I12" s="56"/>
      <c r="J12" s="22"/>
      <c r="K12" s="34"/>
      <c r="L12" s="34"/>
      <c r="M12" s="34"/>
      <c r="N12" s="34"/>
    </row>
    <row r="13" spans="1:17" ht="36" customHeight="1">
      <c r="A13" s="12"/>
      <c r="B13" s="13"/>
      <c r="C13" s="13"/>
      <c r="D13" s="57"/>
      <c r="E13" s="57"/>
      <c r="F13" s="58" t="s">
        <v>10</v>
      </c>
      <c r="G13" s="59"/>
      <c r="H13" s="58" t="s">
        <v>11</v>
      </c>
      <c r="I13" s="59"/>
      <c r="J13" s="32"/>
      <c r="K13" s="33"/>
      <c r="L13" s="32"/>
      <c r="M13" s="36"/>
      <c r="N13" s="36"/>
    </row>
    <row r="14" spans="1:17" ht="52.5" customHeight="1">
      <c r="A14" s="12"/>
      <c r="B14" s="13"/>
      <c r="C14" s="13"/>
      <c r="D14" s="48" t="s">
        <v>24</v>
      </c>
      <c r="E14" s="48"/>
      <c r="F14" s="41">
        <v>76029756</v>
      </c>
      <c r="G14" s="41"/>
      <c r="H14" s="41">
        <v>314904940.06999999</v>
      </c>
      <c r="I14" s="42"/>
      <c r="J14" s="23"/>
      <c r="K14" s="25"/>
      <c r="L14" s="30"/>
      <c r="M14" s="35"/>
      <c r="N14" s="35"/>
    </row>
    <row r="15" spans="1:17" ht="63.75" customHeight="1">
      <c r="D15" s="40" t="s">
        <v>25</v>
      </c>
      <c r="E15" s="40"/>
      <c r="F15" s="41">
        <f>H15/F21</f>
        <v>42861345.73973757</v>
      </c>
      <c r="G15" s="41"/>
      <c r="H15" s="41">
        <v>178024599.53</v>
      </c>
      <c r="I15" s="42"/>
      <c r="J15" s="23"/>
      <c r="K15" s="27"/>
      <c r="L15" s="30"/>
      <c r="M15" s="35"/>
      <c r="N15" s="35"/>
    </row>
    <row r="16" spans="1:17" ht="63.75" customHeight="1">
      <c r="D16" s="40" t="s">
        <v>21</v>
      </c>
      <c r="E16" s="40"/>
      <c r="F16" s="41">
        <f>H16/F21</f>
        <v>27182339.318646923</v>
      </c>
      <c r="G16" s="47"/>
      <c r="H16" s="41">
        <v>112901846.36</v>
      </c>
      <c r="I16" s="42"/>
      <c r="J16" s="23"/>
      <c r="K16" s="27"/>
      <c r="L16" s="30"/>
      <c r="M16" s="30"/>
      <c r="N16" s="30"/>
    </row>
    <row r="17" spans="4:14" ht="63.75" customHeight="1">
      <c r="D17" s="40" t="s">
        <v>19</v>
      </c>
      <c r="E17" s="40"/>
      <c r="F17" s="45">
        <f>H17/F21</f>
        <v>5773081.5408691466</v>
      </c>
      <c r="G17" s="46"/>
      <c r="H17" s="45">
        <v>23978494.18</v>
      </c>
      <c r="I17" s="46"/>
      <c r="J17" s="23"/>
      <c r="K17" s="27"/>
      <c r="L17" s="30"/>
      <c r="M17" s="30"/>
      <c r="N17" s="30"/>
    </row>
    <row r="18" spans="4:14" ht="73.5" customHeight="1">
      <c r="D18" s="40" t="s">
        <v>33</v>
      </c>
      <c r="E18" s="40"/>
      <c r="F18" s="41">
        <f>H18/F21</f>
        <v>824627.90417719993</v>
      </c>
      <c r="G18" s="42"/>
      <c r="H18" s="41">
        <f>I7</f>
        <v>3425092</v>
      </c>
      <c r="I18" s="42"/>
      <c r="J18" s="23"/>
      <c r="K18" s="27"/>
      <c r="L18" s="30"/>
      <c r="M18" s="30"/>
      <c r="N18" s="31"/>
    </row>
    <row r="19" spans="4:14" ht="73.5" customHeight="1">
      <c r="D19" s="43" t="s">
        <v>30</v>
      </c>
      <c r="E19" s="44"/>
      <c r="F19" s="45">
        <f>H19/F21</f>
        <v>4279244.733357409</v>
      </c>
      <c r="G19" s="46"/>
      <c r="H19" s="45">
        <v>17773843</v>
      </c>
      <c r="I19" s="46"/>
      <c r="J19" s="23"/>
      <c r="K19" s="27"/>
      <c r="L19" s="37"/>
      <c r="M19" s="37"/>
      <c r="N19" s="31"/>
    </row>
    <row r="20" spans="4:14" ht="55.5" customHeight="1">
      <c r="D20" s="40" t="s">
        <v>26</v>
      </c>
      <c r="E20" s="40"/>
      <c r="F20" s="41">
        <f>H20/F21</f>
        <v>669208.90333453706</v>
      </c>
      <c r="G20" s="41"/>
      <c r="H20" s="41">
        <f>H17-H18-H19</f>
        <v>2779559.1799999997</v>
      </c>
      <c r="I20" s="42"/>
      <c r="J20" s="23"/>
      <c r="K20" s="27"/>
      <c r="L20" s="30"/>
      <c r="M20" s="35"/>
      <c r="N20" s="35"/>
    </row>
    <row r="21" spans="4:14" ht="48" customHeight="1">
      <c r="D21" s="38" t="s">
        <v>20</v>
      </c>
      <c r="E21" s="38"/>
      <c r="F21" s="38">
        <v>4.1535000000000002</v>
      </c>
      <c r="G21" s="39"/>
      <c r="H21" s="39"/>
      <c r="I21" s="39"/>
      <c r="J21" s="22"/>
      <c r="K21" s="27"/>
      <c r="L21" s="30"/>
      <c r="M21" s="35"/>
      <c r="N21" s="35"/>
    </row>
  </sheetData>
  <protectedRanges>
    <protectedRange sqref="L6" name="wprowadzanie danych"/>
    <protectedRange sqref="K7 C6 F6 J6" name="wprowadzanie danych_1"/>
    <protectedRange sqref="D6" name="wprowadzanie danych_2"/>
    <protectedRange sqref="E6" name="wprowadzanie danych_3"/>
    <protectedRange sqref="K6" name="wprowadzanie danych_5"/>
    <protectedRange sqref="G6:I6" name="wprowadzanie danych_6"/>
  </protectedRanges>
  <mergeCells count="30">
    <mergeCell ref="A4:O4"/>
    <mergeCell ref="E7:F7"/>
    <mergeCell ref="M9:N9"/>
    <mergeCell ref="D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21:E21"/>
    <mergeCell ref="F21:I21"/>
    <mergeCell ref="D18:E18"/>
    <mergeCell ref="F18:G18"/>
    <mergeCell ref="H18:I18"/>
    <mergeCell ref="D20:E20"/>
    <mergeCell ref="F20:G20"/>
    <mergeCell ref="H20:I20"/>
    <mergeCell ref="D19:E19"/>
    <mergeCell ref="F19:G19"/>
    <mergeCell ref="H19:I19"/>
  </mergeCells>
  <conditionalFormatting sqref="B6">
    <cfRule type="expression" dxfId="1" priority="20" stopIfTrue="1">
      <formula>AND(COUNTIF($B$18:$B$18, B6)&gt;1,NOT(ISBLANK(B6)))</formula>
    </cfRule>
  </conditionalFormatting>
  <conditionalFormatting sqref="B6">
    <cfRule type="expression" dxfId="0" priority="21" stopIfTrue="1">
      <formula>AND(COUNTIF($B$256:$B$297, B6)+COUNTIF($B$12:$B$12, B6)+COUNTIF($B$38:$B$38, B6)+COUNTIF(#REF!, B6)&gt;1,NOT(ISBLANK(B6)))</formula>
    </cfRule>
  </conditionalFormatting>
  <printOptions horizontalCentered="1"/>
  <pageMargins left="0.15748031496062992" right="0.15748031496062992" top="0.23622047244094491" bottom="0.15748031496062992" header="0.31496062992125984" footer="0.31496062992125984"/>
  <pageSetup paperSize="9" scale="40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Uchwala Ostrołęka</vt:lpstr>
      <vt:lpstr>'Uchwala Ostrołęka'!Obszar_wydruku</vt:lpstr>
      <vt:lpstr>'Uchwala Ostrołęka'!Tytuły_wydruku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m.paryz</cp:lastModifiedBy>
  <cp:lastPrinted>2015-04-02T07:11:01Z</cp:lastPrinted>
  <dcterms:created xsi:type="dcterms:W3CDTF">2010-03-01T09:19:34Z</dcterms:created>
  <dcterms:modified xsi:type="dcterms:W3CDTF">2015-04-02T07:15:31Z</dcterms:modified>
</cp:coreProperties>
</file>