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60" yWindow="285" windowWidth="19200" windowHeight="12015"/>
  </bookViews>
  <sheets>
    <sheet name="Arkusz1" sheetId="1" r:id="rId1"/>
    <sheet name="Arkusz2" sheetId="2" r:id="rId2"/>
  </sheets>
  <definedNames>
    <definedName name="_xlnm._FilterDatabase" localSheetId="0" hidden="1">Arkusz1!$A$3:$O$7</definedName>
    <definedName name="_xlnm.Print_Area" localSheetId="0">Arkusz1!$A$1:$O$22</definedName>
    <definedName name="_xlnm.Print_Titles" localSheetId="0">Arkusz1!$3:$3</definedName>
  </definedNames>
  <calcPr calcId="125725"/>
</workbook>
</file>

<file path=xl/calcChain.xml><?xml version="1.0" encoding="utf-8"?>
<calcChain xmlns="http://schemas.openxmlformats.org/spreadsheetml/2006/main">
  <c r="K4" i="1"/>
  <c r="N18"/>
  <c r="L15"/>
  <c r="L13"/>
  <c r="C6" i="2"/>
  <c r="A6"/>
  <c r="N20" i="1" l="1"/>
  <c r="L18" l="1"/>
  <c r="L14" l="1"/>
  <c r="L16"/>
  <c r="L17"/>
  <c r="L19"/>
  <c r="L12"/>
  <c r="L20" l="1"/>
  <c r="H5" l="1"/>
  <c r="I5"/>
  <c r="J5"/>
  <c r="K5"/>
  <c r="G5"/>
</calcChain>
</file>

<file path=xl/sharedStrings.xml><?xml version="1.0" encoding="utf-8"?>
<sst xmlns="http://schemas.openxmlformats.org/spreadsheetml/2006/main" count="34" uniqueCount="34">
  <si>
    <t xml:space="preserve">Nr rejestracyjny </t>
  </si>
  <si>
    <t>Nr w KSI SIMIK</t>
  </si>
  <si>
    <t>Wnioskodawca / Beneficjent</t>
  </si>
  <si>
    <t>Tytuł wniosku</t>
  </si>
  <si>
    <t>kateg. interw.</t>
  </si>
  <si>
    <t>Całkowita Wartość Projektu w PLN</t>
  </si>
  <si>
    <t>Koszty kwalifikowalne w PLN</t>
  </si>
  <si>
    <t>Wnioskowana kwota z EFRR w PLN</t>
  </si>
  <si>
    <t>Wnioskowana kwota z budżetu państwa (nie zawsze wystąpi) w PLN</t>
  </si>
  <si>
    <t>Kwota wnioskowana z EFRR + budżetu państwa w PLN</t>
  </si>
  <si>
    <t>Maksymalna liczba punktów możliwa do zdobycia w konkursie</t>
  </si>
  <si>
    <t>Liczba punktów uzyskana przez projekt</t>
  </si>
  <si>
    <t>Procent maksymalnej liczby punktów możliwych do
zdobycia</t>
  </si>
  <si>
    <t>Lp.</t>
  </si>
  <si>
    <t>EURO</t>
  </si>
  <si>
    <t>PLN</t>
  </si>
  <si>
    <t xml:space="preserve"> Alokacja na Działanie EFRR</t>
  </si>
  <si>
    <t xml:space="preserve">Procent dofinansowania </t>
  </si>
  <si>
    <t>Wartość umożliwiająca dalszą kontraktację na podstawie comiesięcznych danych MF</t>
  </si>
  <si>
    <t>Kurs Euro</t>
  </si>
  <si>
    <t>Zapotrzebowanie na projekty kluczowe z Działania 6.1 (podpisane umowy)</t>
  </si>
  <si>
    <t>Analiza wykorzystania alokacji EFRR w ramach Działania 6.1 „Kultura”  
(kurs Euro              PLN/EURO)</t>
  </si>
  <si>
    <t>Pozostała alokacja w ramach Działania 6.1</t>
  </si>
  <si>
    <t>Środki zarezerwowane na projekt kluczowy Mazowieckiego Centrum Kultury Medialnej</t>
  </si>
  <si>
    <t>Zapotrzebowanie na projekty z Działania 6.1 na etapie wdrażania (podpisane umowy)</t>
  </si>
  <si>
    <t>Zapotrzebowanie na projekty z Działania 6.1 na etapie wdrażania (oczekujące na podpisanie umowy)</t>
  </si>
  <si>
    <t>Wartośc dofinansowania projektu kluczowego Mazowieckiego Centrum Sztuki Współczesnej "ELEKTROWNIA"</t>
  </si>
  <si>
    <t>MJWPU.420-1039/14</t>
  </si>
  <si>
    <t>Mazowieckie Centrum Sztuki Współczesnej „Elektrownia" w Radomiu</t>
  </si>
  <si>
    <t>Zmiana sposobu użytkowania budynku dawnej elektrociepłowni na Mazowieckie Centrum Sztuki Współczesnej „Elektrownia" w Radomiu</t>
  </si>
  <si>
    <t>Projekt kluczowy</t>
  </si>
  <si>
    <t>Załącznik do Uchwały Nr                         Zarządu Województwa Mazowieckiego z dnia                                 2015 r. w sprawie zatwierdzenia do dofinansowania projektu Mazowieckiego Centrum Sztuki Współczesnej „Elektrownia" w Radomiu pn. „Zmiana sposobu użytkowania budynku dawnej elektrociepłowni na Mazowieckie Centrum Sztuki Współczesnej „Elektrownia" w Radomiu”, Priorytet VI „Wykorzystanie walorów naturalnych i kulturowych dla rozwoju turystyki i rekreacji”, Działanie 6.1 „Kultura”, wpisanego do Indykatywnego Wykazu Indywidualnych Projektów Kluczowych dla RPO WM 2007-2013.</t>
  </si>
  <si>
    <t>Wartośc projektów, których Beneficjenci zrezygnowali z podpisania umowy</t>
  </si>
  <si>
    <t>Wartość umożliwiająca dalszą kontraktację na podstawie comiesięcznych danych MF po zabezpieczeniu środków na projekty oczekujące na podpisanie umowy oraz uwzględnieniu projektów kórych wnioskodawcy zrezygnowali z podpisania umowy</t>
  </si>
</sst>
</file>

<file path=xl/styles.xml><?xml version="1.0" encoding="utf-8"?>
<styleSheet xmlns="http://schemas.openxmlformats.org/spreadsheetml/2006/main">
  <numFmts count="2">
    <numFmt numFmtId="164" formatCode="&quot;RPMA.02.02.00-14-&quot;0&quot;/12&quot;"/>
    <numFmt numFmtId="165" formatCode="&quot;RPMA.06.01.00-14-&quot;000&quot;/14&quot;"/>
  </numFmts>
  <fonts count="11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4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0" fontId="8" fillId="2" borderId="1" xfId="25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16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5" fillId="0" borderId="0" xfId="0" applyNumberFormat="1" applyFont="1" applyAlignment="1">
      <alignment horizontal="left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/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/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  <protection locked="0"/>
    </xf>
    <xf numFmtId="4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center" vertical="center"/>
    </xf>
    <xf numFmtId="4" fontId="5" fillId="0" borderId="5" xfId="0" applyNumberFormat="1" applyFont="1" applyBorder="1" applyAlignment="1" applyProtection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/>
    </xf>
    <xf numFmtId="4" fontId="5" fillId="0" borderId="5" xfId="0" applyNumberFormat="1" applyFont="1" applyFill="1" applyBorder="1" applyAlignment="1" applyProtection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</cellXfs>
  <cellStyles count="26">
    <cellStyle name="Normalny" xfId="0" builtinId="0"/>
    <cellStyle name="Normalny 10" xfId="1"/>
    <cellStyle name="Normalny 10 2" xfId="2"/>
    <cellStyle name="Normalny 11" xfId="3"/>
    <cellStyle name="Normalny 13" xfId="4"/>
    <cellStyle name="Normalny 14" xfId="5"/>
    <cellStyle name="Normalny 15" xfId="6"/>
    <cellStyle name="Normalny 16" xfId="7"/>
    <cellStyle name="Normalny 17" xfId="8"/>
    <cellStyle name="Normalny 18" xfId="9"/>
    <cellStyle name="Normalny 19" xfId="10"/>
    <cellStyle name="Normalny 2" xfId="11"/>
    <cellStyle name="Normalny 20" xfId="12"/>
    <cellStyle name="Normalny 21" xfId="13"/>
    <cellStyle name="Normalny 22" xfId="14"/>
    <cellStyle name="Normalny 24" xfId="15"/>
    <cellStyle name="Normalny 25" xfId="16"/>
    <cellStyle name="Normalny 3" xfId="17"/>
    <cellStyle name="Normalny 4" xfId="18"/>
    <cellStyle name="Normalny 5" xfId="24"/>
    <cellStyle name="Normalny 6" xfId="19"/>
    <cellStyle name="Normalny 7" xfId="20"/>
    <cellStyle name="Normalny 8" xfId="21"/>
    <cellStyle name="Normalny 9" xfId="22"/>
    <cellStyle name="Procentowy" xfId="25" builtinId="5"/>
    <cellStyle name="Procentowy 2" xfId="23"/>
  </cellStyles>
  <dxfs count="0"/>
  <tableStyles count="0" defaultTableStyle="TableStyleMedium9" defaultPivotStyle="PivotStyleLight16"/>
  <colors>
    <mruColors>
      <color rgb="FFFF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1106366</xdr:colOff>
      <xdr:row>8</xdr:row>
      <xdr:rowOff>326737</xdr:rowOff>
    </xdr:from>
    <xdr:to>
      <xdr:col>11</xdr:col>
      <xdr:colOff>522538</xdr:colOff>
      <xdr:row>8</xdr:row>
      <xdr:rowOff>530505</xdr:rowOff>
    </xdr:to>
    <xdr:sp macro="" textlink="$L$21">
      <xdr:nvSpPr>
        <xdr:cNvPr id="2" name="pole tekstowe 1"/>
        <xdr:cNvSpPr txBox="1"/>
      </xdr:nvSpPr>
      <xdr:spPr>
        <a:xfrm>
          <a:off x="17269558" y="3968218"/>
          <a:ext cx="691057" cy="203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fld id="{D9433C19-DBB9-4CFA-8D57-C3C317F79B0D}" type="TxLink">
            <a:rPr lang="en-US" sz="10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l"/>
            <a:t>4,1535</a:t>
          </a:fld>
          <a:endParaRPr lang="pl-PL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view="pageBreakPreview" topLeftCell="G3" zoomScale="130" zoomScaleNormal="100" zoomScaleSheetLayoutView="130" workbookViewId="0">
      <selection activeCell="I9" sqref="I9:O9"/>
    </sheetView>
  </sheetViews>
  <sheetFormatPr defaultRowHeight="14.25"/>
  <cols>
    <col min="1" max="1" width="7" customWidth="1"/>
    <col min="2" max="2" width="18.375" customWidth="1"/>
    <col min="3" max="3" width="22.375" style="1" customWidth="1"/>
    <col min="4" max="4" width="38.625" customWidth="1"/>
    <col min="5" max="5" width="48.25" customWidth="1"/>
    <col min="6" max="6" width="10.5" customWidth="1"/>
    <col min="7" max="11" width="16.75" customWidth="1"/>
    <col min="12" max="15" width="13.375" customWidth="1"/>
    <col min="16" max="16" width="17.75" customWidth="1"/>
  </cols>
  <sheetData>
    <row r="1" spans="1:22" ht="55.9" customHeight="1">
      <c r="A1" s="74" t="s">
        <v>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22" s="1" customFormat="1" ht="37.9" customHeight="1">
      <c r="A2" s="66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22" ht="60">
      <c r="A3" s="9" t="s">
        <v>13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17</v>
      </c>
      <c r="M3" s="11" t="s">
        <v>10</v>
      </c>
      <c r="N3" s="11" t="s">
        <v>11</v>
      </c>
      <c r="O3" s="12" t="s">
        <v>12</v>
      </c>
    </row>
    <row r="4" spans="1:22" ht="42.75" customHeight="1">
      <c r="A4" s="2">
        <v>1</v>
      </c>
      <c r="B4" s="16" t="s">
        <v>27</v>
      </c>
      <c r="C4" s="33">
        <v>105</v>
      </c>
      <c r="D4" s="14" t="s">
        <v>28</v>
      </c>
      <c r="E4" s="14" t="s">
        <v>29</v>
      </c>
      <c r="F4" s="2">
        <v>58</v>
      </c>
      <c r="G4" s="5">
        <v>24866757.109999999</v>
      </c>
      <c r="H4" s="7">
        <v>19910862.789999999</v>
      </c>
      <c r="I4" s="5">
        <v>16924233.370000001</v>
      </c>
      <c r="J4" s="5">
        <v>0</v>
      </c>
      <c r="K4" s="5">
        <f>I4+J4</f>
        <v>16924233.370000001</v>
      </c>
      <c r="L4" s="6">
        <v>0.85</v>
      </c>
      <c r="M4" s="45">
        <v>95</v>
      </c>
      <c r="N4" s="46">
        <v>80</v>
      </c>
      <c r="O4" s="47">
        <v>0.84209999999999996</v>
      </c>
      <c r="P4" s="26"/>
    </row>
    <row r="5" spans="1:22" s="1" customFormat="1" ht="36" customHeight="1">
      <c r="A5" s="8"/>
      <c r="B5" s="17"/>
      <c r="C5" s="21"/>
      <c r="D5" s="24"/>
      <c r="E5" s="24"/>
      <c r="F5" s="25"/>
      <c r="G5" s="13">
        <f>SUM(G4:G4)</f>
        <v>24866757.109999999</v>
      </c>
      <c r="H5" s="13">
        <f>SUM(H4:H4)</f>
        <v>19910862.789999999</v>
      </c>
      <c r="I5" s="13">
        <f>SUM(I4:I4)</f>
        <v>16924233.370000001</v>
      </c>
      <c r="J5" s="13">
        <f>SUM(J4:J4)</f>
        <v>0</v>
      </c>
      <c r="K5" s="13">
        <f>SUM(K4:K4)</f>
        <v>16924233.370000001</v>
      </c>
      <c r="L5" s="26"/>
      <c r="M5" s="27"/>
      <c r="N5" s="28"/>
      <c r="O5" s="29"/>
    </row>
    <row r="6" spans="1:22" s="1" customFormat="1" ht="18.600000000000001" customHeight="1">
      <c r="A6" s="8"/>
      <c r="B6" s="17"/>
      <c r="C6" s="21"/>
      <c r="D6" s="24"/>
      <c r="E6" s="24"/>
      <c r="F6" s="8"/>
      <c r="G6" s="30"/>
      <c r="H6" s="30"/>
      <c r="I6" s="30"/>
      <c r="J6" s="30"/>
      <c r="K6" s="30"/>
      <c r="L6" s="29"/>
      <c r="M6" s="27"/>
      <c r="N6" s="28"/>
      <c r="O6" s="29"/>
    </row>
    <row r="7" spans="1:22" s="1" customFormat="1" ht="19.5" customHeight="1">
      <c r="A7" s="8"/>
      <c r="B7" s="17"/>
      <c r="C7" s="21"/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22" s="1" customFormat="1" ht="18" customHeight="1">
      <c r="A8" s="8"/>
      <c r="B8" s="17"/>
      <c r="C8" s="21"/>
      <c r="D8" s="24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22" ht="54.75" customHeight="1">
      <c r="A9" s="8"/>
      <c r="B9" s="17"/>
      <c r="C9" s="21"/>
      <c r="D9" s="24"/>
      <c r="E9" s="77"/>
      <c r="F9" s="77"/>
      <c r="G9" s="77"/>
      <c r="H9" s="4"/>
      <c r="I9" s="79" t="s">
        <v>21</v>
      </c>
      <c r="J9" s="79"/>
      <c r="K9" s="79"/>
      <c r="L9" s="79"/>
      <c r="M9" s="79"/>
      <c r="N9" s="79"/>
      <c r="O9" s="79"/>
    </row>
    <row r="10" spans="1:22" ht="14.25" customHeight="1">
      <c r="A10" s="8"/>
      <c r="B10" s="17"/>
      <c r="C10" s="21"/>
      <c r="D10" s="24"/>
      <c r="E10" s="78"/>
      <c r="F10" s="17"/>
      <c r="G10" s="17"/>
      <c r="H10" s="3"/>
      <c r="I10" s="80" t="s">
        <v>16</v>
      </c>
      <c r="J10" s="81"/>
      <c r="K10" s="82"/>
      <c r="L10" s="86" t="s">
        <v>14</v>
      </c>
      <c r="M10" s="87"/>
      <c r="N10" s="86" t="s">
        <v>15</v>
      </c>
      <c r="O10" s="87"/>
    </row>
    <row r="11" spans="1:22" ht="36.75" customHeight="1">
      <c r="B11" s="36"/>
      <c r="C11" s="36"/>
      <c r="D11" s="41"/>
      <c r="E11" s="78"/>
      <c r="F11" s="40"/>
      <c r="G11" s="38"/>
      <c r="H11" s="3"/>
      <c r="I11" s="83"/>
      <c r="J11" s="84"/>
      <c r="K11" s="85"/>
      <c r="L11" s="88">
        <v>81551585</v>
      </c>
      <c r="M11" s="58"/>
      <c r="N11" s="89">
        <v>336859416.87977999</v>
      </c>
      <c r="O11" s="89"/>
    </row>
    <row r="12" spans="1:22" ht="42" customHeight="1">
      <c r="A12" s="8"/>
      <c r="B12" s="15"/>
      <c r="C12" s="36"/>
      <c r="D12" s="41"/>
      <c r="E12" s="37"/>
      <c r="F12" s="38"/>
      <c r="G12" s="40"/>
      <c r="H12" s="3"/>
      <c r="I12" s="69" t="s">
        <v>24</v>
      </c>
      <c r="J12" s="70"/>
      <c r="K12" s="71"/>
      <c r="L12" s="64">
        <f t="shared" ref="L12:L17" si="0">N12/$L$21</f>
        <v>53521095.743348978</v>
      </c>
      <c r="M12" s="65"/>
      <c r="N12" s="90">
        <v>222299871.16999999</v>
      </c>
      <c r="O12" s="90"/>
      <c r="P12" s="1"/>
      <c r="Q12" s="20"/>
      <c r="R12" s="20"/>
      <c r="S12" s="20"/>
      <c r="T12" s="20"/>
      <c r="U12" s="20"/>
      <c r="V12" s="20"/>
    </row>
    <row r="13" spans="1:22" ht="42" customHeight="1">
      <c r="A13" s="8"/>
      <c r="B13" s="15"/>
      <c r="C13" s="36"/>
      <c r="D13" s="41"/>
      <c r="E13" s="37"/>
      <c r="F13" s="38"/>
      <c r="G13" s="40"/>
      <c r="H13" s="3"/>
      <c r="I13" s="69" t="s">
        <v>20</v>
      </c>
      <c r="J13" s="70"/>
      <c r="K13" s="71"/>
      <c r="L13" s="64">
        <f t="shared" si="0"/>
        <v>17081105.234139882</v>
      </c>
      <c r="M13" s="65"/>
      <c r="N13" s="51">
        <v>70946370.590000004</v>
      </c>
      <c r="O13" s="52"/>
      <c r="Q13" s="49"/>
      <c r="R13" s="49"/>
      <c r="S13" s="20"/>
      <c r="T13" s="20"/>
      <c r="U13" s="20"/>
      <c r="V13" s="20"/>
    </row>
    <row r="14" spans="1:22" ht="42" customHeight="1">
      <c r="A14" s="41"/>
      <c r="B14" s="41"/>
      <c r="C14" s="41"/>
      <c r="D14" s="41"/>
      <c r="E14" s="37"/>
      <c r="F14" s="38"/>
      <c r="G14" s="40"/>
      <c r="H14" s="3"/>
      <c r="I14" s="69" t="s">
        <v>25</v>
      </c>
      <c r="J14" s="70"/>
      <c r="K14" s="71"/>
      <c r="L14" s="64">
        <f t="shared" si="0"/>
        <v>5922319.8651739489</v>
      </c>
      <c r="M14" s="65"/>
      <c r="N14" s="51">
        <v>24598355.559999999</v>
      </c>
      <c r="O14" s="52"/>
      <c r="Q14" s="50"/>
      <c r="R14" s="50"/>
      <c r="S14" s="50"/>
      <c r="T14" s="49"/>
      <c r="U14" s="49"/>
      <c r="V14" s="20"/>
    </row>
    <row r="15" spans="1:22" ht="42" customHeight="1">
      <c r="A15" s="8"/>
      <c r="B15" s="44"/>
      <c r="C15" s="44"/>
      <c r="D15" s="39"/>
      <c r="E15" s="42"/>
      <c r="F15" s="72"/>
      <c r="G15" s="72"/>
      <c r="H15" s="3"/>
      <c r="I15" s="69" t="s">
        <v>32</v>
      </c>
      <c r="J15" s="70"/>
      <c r="K15" s="71"/>
      <c r="L15" s="64">
        <f t="shared" si="0"/>
        <v>180552.20898037797</v>
      </c>
      <c r="M15" s="65"/>
      <c r="N15" s="51">
        <v>749923.6</v>
      </c>
      <c r="O15" s="52"/>
      <c r="Q15" s="50"/>
      <c r="R15" s="50"/>
      <c r="S15" s="50"/>
      <c r="T15" s="49"/>
      <c r="U15" s="49"/>
      <c r="V15" s="20"/>
    </row>
    <row r="16" spans="1:22" s="1" customFormat="1" ht="42" customHeight="1">
      <c r="A16" s="39"/>
      <c r="B16" s="73"/>
      <c r="C16" s="73"/>
      <c r="D16" s="3"/>
      <c r="E16" s="8"/>
      <c r="F16" s="8"/>
      <c r="G16" s="8"/>
      <c r="H16" s="3"/>
      <c r="I16" s="69" t="s">
        <v>23</v>
      </c>
      <c r="J16" s="70"/>
      <c r="K16" s="71"/>
      <c r="L16" s="64">
        <f t="shared" si="0"/>
        <v>593716.14301191759</v>
      </c>
      <c r="M16" s="65"/>
      <c r="N16" s="51">
        <v>2466000</v>
      </c>
      <c r="O16" s="52"/>
      <c r="Q16" s="18"/>
      <c r="R16" s="18"/>
      <c r="S16" s="18"/>
      <c r="T16" s="19"/>
      <c r="U16" s="19"/>
    </row>
    <row r="17" spans="1:21" s="1" customFormat="1" ht="42" customHeight="1">
      <c r="A17" s="39"/>
      <c r="B17" s="73"/>
      <c r="C17" s="73"/>
      <c r="D17" s="4"/>
      <c r="E17" s="8"/>
      <c r="F17" s="8"/>
      <c r="G17" s="48"/>
      <c r="H17" s="3"/>
      <c r="I17" s="59" t="s">
        <v>18</v>
      </c>
      <c r="J17" s="60"/>
      <c r="K17" s="61"/>
      <c r="L17" s="64">
        <f t="shared" si="0"/>
        <v>10384046.018967113</v>
      </c>
      <c r="M17" s="65"/>
      <c r="N17" s="57">
        <v>43130135.139779903</v>
      </c>
      <c r="O17" s="58"/>
      <c r="Q17" s="22"/>
      <c r="R17" s="22"/>
      <c r="S17" s="22"/>
      <c r="T17" s="23"/>
      <c r="U17" s="23"/>
    </row>
    <row r="18" spans="1:21" s="1" customFormat="1" ht="53.25" customHeight="1">
      <c r="A18" s="3"/>
      <c r="B18" s="3"/>
      <c r="C18" s="3"/>
      <c r="D18" s="3"/>
      <c r="E18" s="8"/>
      <c r="F18" s="8"/>
      <c r="G18" s="8"/>
      <c r="H18" s="4"/>
      <c r="I18" s="59" t="s">
        <v>33</v>
      </c>
      <c r="J18" s="60"/>
      <c r="K18" s="61"/>
      <c r="L18" s="62">
        <f>N18/L21</f>
        <v>4048562.219761624</v>
      </c>
      <c r="M18" s="63"/>
      <c r="N18" s="57">
        <f>N17+N15-N16-N14</f>
        <v>16815703.179779906</v>
      </c>
      <c r="O18" s="58"/>
      <c r="Q18" s="34"/>
      <c r="R18" s="34"/>
      <c r="S18" s="34"/>
      <c r="T18" s="35"/>
      <c r="U18" s="35"/>
    </row>
    <row r="19" spans="1:21" s="1" customFormat="1" ht="56.25" customHeight="1">
      <c r="A19" s="3"/>
      <c r="B19" s="3"/>
      <c r="C19" s="3"/>
      <c r="D19" s="3"/>
      <c r="E19" s="8"/>
      <c r="F19" s="8"/>
      <c r="G19" s="43"/>
      <c r="H19" s="3"/>
      <c r="I19" s="59" t="s">
        <v>26</v>
      </c>
      <c r="J19" s="60"/>
      <c r="K19" s="61"/>
      <c r="L19" s="64">
        <f>N19/$L$21</f>
        <v>4074692.0356325991</v>
      </c>
      <c r="M19" s="65"/>
      <c r="N19" s="57">
        <v>16924233.370000001</v>
      </c>
      <c r="O19" s="58"/>
      <c r="Q19" s="22"/>
      <c r="R19" s="22"/>
      <c r="S19" s="22"/>
      <c r="T19" s="23"/>
      <c r="U19" s="23"/>
    </row>
    <row r="20" spans="1:21" ht="42" customHeight="1">
      <c r="A20" s="3"/>
      <c r="B20" s="3"/>
      <c r="C20" s="3"/>
      <c r="D20" s="3"/>
      <c r="E20" s="8"/>
      <c r="F20" s="8"/>
      <c r="G20" s="8"/>
      <c r="H20" s="3"/>
      <c r="I20" s="59" t="s">
        <v>22</v>
      </c>
      <c r="J20" s="60"/>
      <c r="K20" s="61"/>
      <c r="L20" s="64">
        <f>N20/$L$21</f>
        <v>-26129.815870975133</v>
      </c>
      <c r="M20" s="65"/>
      <c r="N20" s="57">
        <f>N18-N19</f>
        <v>-108530.19022009522</v>
      </c>
      <c r="O20" s="58"/>
    </row>
    <row r="21" spans="1:21" ht="38.25" customHeight="1">
      <c r="A21" s="3"/>
      <c r="B21" s="3"/>
      <c r="C21" s="3"/>
      <c r="D21" s="3"/>
      <c r="E21" s="8"/>
      <c r="F21" s="8"/>
      <c r="G21" s="8"/>
      <c r="H21" s="3"/>
      <c r="I21" s="53" t="s">
        <v>19</v>
      </c>
      <c r="J21" s="54"/>
      <c r="K21" s="55"/>
      <c r="L21" s="56">
        <v>4.1535000000000002</v>
      </c>
      <c r="M21" s="56"/>
      <c r="N21" s="56"/>
      <c r="O21" s="56"/>
      <c r="P21" s="31"/>
    </row>
    <row r="22" spans="1:21" ht="31.9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21" ht="36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2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21">
      <c r="A25" s="3"/>
      <c r="B25" s="3"/>
      <c r="C25" s="3"/>
      <c r="D25" s="3"/>
      <c r="E25" s="32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2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2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2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2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2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2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2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>
      <c r="A34" s="3"/>
      <c r="B34" s="3"/>
      <c r="C34" s="3"/>
      <c r="D34" s="3"/>
      <c r="E34" s="3"/>
      <c r="F34" s="3"/>
      <c r="G34" s="3"/>
      <c r="I34" s="3"/>
      <c r="J34" s="3"/>
      <c r="K34" s="3"/>
      <c r="L34" s="3"/>
      <c r="M34" s="3"/>
      <c r="N34" s="3"/>
      <c r="O34" s="3"/>
    </row>
    <row r="35" spans="1:15">
      <c r="A35" s="3"/>
      <c r="B35" s="3"/>
      <c r="C35" s="3"/>
      <c r="D35" s="3"/>
      <c r="E35" s="3"/>
      <c r="F35" s="3"/>
      <c r="G35" s="3"/>
      <c r="I35" s="3"/>
      <c r="J35" s="3"/>
      <c r="K35" s="3"/>
      <c r="L35" s="3"/>
      <c r="M35" s="3"/>
      <c r="N35" s="3"/>
      <c r="O35" s="3"/>
    </row>
    <row r="36" spans="1:15">
      <c r="B36" s="3"/>
      <c r="C36" s="3"/>
      <c r="D36" s="3"/>
      <c r="E36" s="3"/>
      <c r="F36" s="3"/>
      <c r="G36" s="3"/>
    </row>
    <row r="37" spans="1:15">
      <c r="B37" s="3"/>
      <c r="C37" s="3"/>
      <c r="D37" s="3"/>
    </row>
  </sheetData>
  <autoFilter ref="A3:O7"/>
  <sortState ref="B60:O69">
    <sortCondition descending="1" ref="O60:O69"/>
  </sortState>
  <mergeCells count="46">
    <mergeCell ref="A1:O1"/>
    <mergeCell ref="E9:G9"/>
    <mergeCell ref="E10:E11"/>
    <mergeCell ref="I15:K15"/>
    <mergeCell ref="L15:M15"/>
    <mergeCell ref="N15:O15"/>
    <mergeCell ref="I9:O9"/>
    <mergeCell ref="I10:K11"/>
    <mergeCell ref="L10:M10"/>
    <mergeCell ref="N10:O10"/>
    <mergeCell ref="L11:M11"/>
    <mergeCell ref="N11:O11"/>
    <mergeCell ref="I12:K12"/>
    <mergeCell ref="L12:M12"/>
    <mergeCell ref="N12:O12"/>
    <mergeCell ref="I17:K17"/>
    <mergeCell ref="L17:M17"/>
    <mergeCell ref="N17:O17"/>
    <mergeCell ref="L16:M16"/>
    <mergeCell ref="A2:O2"/>
    <mergeCell ref="I13:K13"/>
    <mergeCell ref="L13:M13"/>
    <mergeCell ref="F15:G15"/>
    <mergeCell ref="I14:K14"/>
    <mergeCell ref="L14:M14"/>
    <mergeCell ref="B16:C17"/>
    <mergeCell ref="N16:O16"/>
    <mergeCell ref="I16:K16"/>
    <mergeCell ref="I21:K21"/>
    <mergeCell ref="L21:O21"/>
    <mergeCell ref="N18:O18"/>
    <mergeCell ref="I18:K18"/>
    <mergeCell ref="L18:M18"/>
    <mergeCell ref="I20:K20"/>
    <mergeCell ref="L20:M20"/>
    <mergeCell ref="N20:O20"/>
    <mergeCell ref="I19:K19"/>
    <mergeCell ref="L19:M19"/>
    <mergeCell ref="N19:O19"/>
    <mergeCell ref="Q13:R13"/>
    <mergeCell ref="T14:U14"/>
    <mergeCell ref="Q15:S15"/>
    <mergeCell ref="T15:U15"/>
    <mergeCell ref="N14:O14"/>
    <mergeCell ref="N13:O13"/>
    <mergeCell ref="Q14:S14"/>
  </mergeCells>
  <pageMargins left="0.19685039370078741" right="0.15748031496062992" top="0.35433070866141736" bottom="0.35433070866141736" header="0.15748031496062992" footer="0.15748031496062992"/>
  <pageSetup paperSize="9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C6"/>
  <sheetViews>
    <sheetView workbookViewId="0">
      <selection activeCell="C18" sqref="C18"/>
    </sheetView>
  </sheetViews>
  <sheetFormatPr defaultRowHeight="14.25"/>
  <cols>
    <col min="1" max="1" width="12.375" bestFit="1" customWidth="1"/>
    <col min="3" max="3" width="12.375" bestFit="1" customWidth="1"/>
  </cols>
  <sheetData>
    <row r="3" spans="1:3">
      <c r="A3" s="31">
        <v>10384046.018967113</v>
      </c>
      <c r="B3" s="31"/>
      <c r="C3" s="31">
        <v>43130135.139779903</v>
      </c>
    </row>
    <row r="4" spans="1:3">
      <c r="A4" s="31">
        <v>9201598.3898950703</v>
      </c>
      <c r="B4" s="31"/>
      <c r="C4" s="31">
        <v>38944845.025391899</v>
      </c>
    </row>
    <row r="5" spans="1:3">
      <c r="A5" s="31"/>
      <c r="B5" s="31"/>
      <c r="C5" s="31"/>
    </row>
    <row r="6" spans="1:3">
      <c r="A6" s="31">
        <f>A3-A4</f>
        <v>1182447.6290720422</v>
      </c>
      <c r="B6" s="31"/>
      <c r="C6" s="31">
        <f>C3-C4</f>
        <v>4185290.1143880039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Greda</dc:creator>
  <cp:lastModifiedBy>p.ostalowski</cp:lastModifiedBy>
  <cp:lastPrinted>2014-10-29T10:42:39Z</cp:lastPrinted>
  <dcterms:created xsi:type="dcterms:W3CDTF">2012-10-01T08:07:18Z</dcterms:created>
  <dcterms:modified xsi:type="dcterms:W3CDTF">2015-03-25T13:23:22Z</dcterms:modified>
</cp:coreProperties>
</file>