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36" yWindow="1848" windowWidth="19200" windowHeight="12012"/>
  </bookViews>
  <sheets>
    <sheet name="Arkusz1" sheetId="1" r:id="rId1"/>
    <sheet name="Arkusz2" sheetId="2" r:id="rId2"/>
  </sheets>
  <definedNames>
    <definedName name="_xlnm._FilterDatabase" localSheetId="0" hidden="1">Arkusz1!$A$3:$O$38</definedName>
    <definedName name="_xlnm.Print_Area" localSheetId="0">Arkusz1!$A$1:$O$52</definedName>
    <definedName name="_xlnm.Print_Titles" localSheetId="0">Arkusz1!$3:$3</definedName>
  </definedNames>
  <calcPr calcId="125725" concurrentCalc="0"/>
</workbook>
</file>

<file path=xl/calcChain.xml><?xml version="1.0" encoding="utf-8"?>
<calcChain xmlns="http://schemas.openxmlformats.org/spreadsheetml/2006/main">
  <c r="N51" i="1"/>
  <c r="N50"/>
  <c r="H21"/>
  <c r="I21"/>
  <c r="J21"/>
  <c r="G21"/>
  <c r="L50"/>
  <c r="H38"/>
  <c r="I38"/>
  <c r="J38"/>
  <c r="G38"/>
  <c r="K36"/>
  <c r="L36"/>
  <c r="K35"/>
  <c r="L35"/>
  <c r="K34"/>
  <c r="L34"/>
  <c r="K37"/>
  <c r="L37"/>
  <c r="K25"/>
  <c r="L25"/>
  <c r="K26"/>
  <c r="L26"/>
  <c r="K27"/>
  <c r="L27"/>
  <c r="K29"/>
  <c r="L29"/>
  <c r="K28"/>
  <c r="L28"/>
  <c r="K38"/>
  <c r="L49"/>
  <c r="L48"/>
  <c r="L47"/>
  <c r="L46"/>
  <c r="L45"/>
  <c r="K12"/>
  <c r="L12"/>
  <c r="K6"/>
  <c r="L6"/>
  <c r="K14"/>
  <c r="L14"/>
  <c r="K20"/>
  <c r="K5"/>
  <c r="L5"/>
  <c r="K7"/>
  <c r="L7"/>
  <c r="K4"/>
  <c r="K8"/>
  <c r="L8"/>
  <c r="K15"/>
  <c r="L15"/>
  <c r="K13"/>
  <c r="L13"/>
  <c r="K9"/>
  <c r="L9"/>
  <c r="K19"/>
  <c r="L19"/>
  <c r="K10"/>
  <c r="L10"/>
  <c r="K11"/>
  <c r="L11"/>
  <c r="L4"/>
  <c r="K21"/>
  <c r="L20"/>
  <c r="G30"/>
  <c r="H30"/>
  <c r="J30"/>
  <c r="K30"/>
  <c r="I30"/>
  <c r="L51"/>
</calcChain>
</file>

<file path=xl/sharedStrings.xml><?xml version="1.0" encoding="utf-8"?>
<sst xmlns="http://schemas.openxmlformats.org/spreadsheetml/2006/main" count="141" uniqueCount="111">
  <si>
    <t xml:space="preserve">Nr rejestracyjny </t>
  </si>
  <si>
    <t>Nr w KSI SIMIK</t>
  </si>
  <si>
    <t>Wnioskodawca / Beneficjent</t>
  </si>
  <si>
    <t>Tytuł wniosku</t>
  </si>
  <si>
    <t>kateg. interw.</t>
  </si>
  <si>
    <t>Całkowita Wartość Projektu w PLN</t>
  </si>
  <si>
    <t>Koszty kwalifikowalne w PLN</t>
  </si>
  <si>
    <t>Wnioskowana kwota z EFRR w PLN</t>
  </si>
  <si>
    <t>Wnioskowana kwota z budżetu państwa (nie zawsze wystąpi) w PLN</t>
  </si>
  <si>
    <t>Kwota wnioskowana z EFRR + budżetu państwa w PLN</t>
  </si>
  <si>
    <t>Maksymalna liczba punktów możliwa do zdobycia w konkursie</t>
  </si>
  <si>
    <t>Liczba punktów uzyskana przez projekt</t>
  </si>
  <si>
    <t>Procent maksymalnej liczby punktów możliwych do
zdobycia</t>
  </si>
  <si>
    <t>Lp.</t>
  </si>
  <si>
    <t>EURO</t>
  </si>
  <si>
    <t>PLN</t>
  </si>
  <si>
    <t xml:space="preserve"> Alokacja na Działanie EFRR</t>
  </si>
  <si>
    <t xml:space="preserve">Procent dofinansowania </t>
  </si>
  <si>
    <t>Linia oznacza dofinansowane projekty</t>
  </si>
  <si>
    <t>Kurs Euro</t>
  </si>
  <si>
    <t>Etap I - od 6 października 2014 r. do 13 października 2014 r.</t>
  </si>
  <si>
    <t xml:space="preserve">Analiza wykorzystania alokacji EFRR w ramach Działania 4.1 „Gospodarka wodno - ściekowa” </t>
  </si>
  <si>
    <t>Zapotrzebowanie na projekty konkursowe - z podpisaną umową</t>
  </si>
  <si>
    <t>Zapotrzebowanie na projekty konkursowe - oczekujące na podpisanie umowy</t>
  </si>
  <si>
    <t>Projekty  znajdujące się w IWIPK z podpisaną umową</t>
  </si>
  <si>
    <t xml:space="preserve">Wartość umożliwiająca dalszą kontraktację na podstawie comiesięcznych danych MF </t>
  </si>
  <si>
    <t xml:space="preserve">Pozostała alokacja środków EFRR w Działaniu 4.1 </t>
  </si>
  <si>
    <t>MJWPU.420-994/14</t>
  </si>
  <si>
    <t>MJWPU.420-998/14</t>
  </si>
  <si>
    <t>MJWPU.420-1002/14</t>
  </si>
  <si>
    <t>MJWPU.420-1004/14</t>
  </si>
  <si>
    <t>MJWPU.420-1006/14</t>
  </si>
  <si>
    <t>MJWPU.420-1008/14</t>
  </si>
  <si>
    <t>MJWPU.420-1016/14</t>
  </si>
  <si>
    <t>MJWPU.420-1021/14</t>
  </si>
  <si>
    <t>MJWPU.420-997/14</t>
  </si>
  <si>
    <t>MJWPU.420-999/14</t>
  </si>
  <si>
    <t>MJWPU.420-1000/14</t>
  </si>
  <si>
    <t>MJWPU.420-1010/14</t>
  </si>
  <si>
    <t>MJWPU.420-1014/14</t>
  </si>
  <si>
    <t>MJWPU.420-1022/14</t>
  </si>
  <si>
    <t>Gmina Halinów</t>
  </si>
  <si>
    <t>Poprawa gospodarki ściekowej w miejscowości Hipolitów w gminie Halinów</t>
  </si>
  <si>
    <t>Gmina Jedlińsk</t>
  </si>
  <si>
    <t>Gmina Tłuszcz</t>
  </si>
  <si>
    <t>Kompleksowe uporządkowanie gospodarki wodno-ściekowej w gminie Tłuszcz - Etap II</t>
  </si>
  <si>
    <t>Gmina Jadów</t>
  </si>
  <si>
    <t>Wodociąg grupowy MYSZADŁA: I etap - Budowa stacji uzdatniania wody w miejscowości Myszadła i budowa sieci wodociągowej w miejscowościach: Myszadła, Podmyszadła,
Podbale oraz II etap - Budowa sieci wodociągowej w miejscowości Starowola</t>
  </si>
  <si>
    <t>Gmina Kotuń</t>
  </si>
  <si>
    <t>Rozbudowa systemu dostarczania wody w gminie Kotuń</t>
  </si>
  <si>
    <t>Gmina Mszczonów</t>
  </si>
  <si>
    <t>Budowa sieci kanalizacyjnej i wodociągowej na terenie gminy Mszczonów</t>
  </si>
  <si>
    <t>Gmina Dębe Wielkie</t>
  </si>
  <si>
    <t>Uporządkowanie gospodarki wodno-ściekowej na terenie Gminy Dębe Wielkie</t>
  </si>
  <si>
    <t>Gmina Borowie</t>
  </si>
  <si>
    <t>Rozbudowa oczyszczalni ścieków i sieci wodociągowo - kanalizacyjnej w Gminie Borowie</t>
  </si>
  <si>
    <t>GMINA GRUDUSK</t>
  </si>
  <si>
    <t>"Uporządkowanie gospodarki wodno-ściekowej w aglomeracji Grudusk"</t>
  </si>
  <si>
    <t>Gmina Czosnów</t>
  </si>
  <si>
    <t>Kompleksowe rozwiązanie problemów gospodarki wodno-ściekowej Gminy Czosnów poprzez rozbudowę oczyszczalni ścieków oraz budowę sieci kanalizacyjnej i wodociągowej</t>
  </si>
  <si>
    <t>Gmina Rybno</t>
  </si>
  <si>
    <t>System gospodarki wodno-ściekowej w gm Rybno Etap 1</t>
  </si>
  <si>
    <t>Gmina Teresin</t>
  </si>
  <si>
    <t>Podniesienie jakości życia mieszkańców i stanu środowiska naturalnego, dzięki rozbudowie sieci kanalizacji oraz sieci wodociągowej w Gminie Teresin</t>
  </si>
  <si>
    <t>Gmina Długosiodło</t>
  </si>
  <si>
    <t>Rozbudowa sieci wodociągowej na terenie gminy Długosiodło</t>
  </si>
  <si>
    <t>Gmina Paprotnia</t>
  </si>
  <si>
    <t>Budowa oczyszczalni ścieków w miejscowości Hołubla, sieci kanalizacyjnej w miejscowości Stasin, oraz sieci wodociągowej w miejscowościach Hołubla, Uziębły, Rzeszotków</t>
  </si>
  <si>
    <t>„Budowa mechaniczno – biologicznej oczyszczalni ścieków w Jedlińsku i sieci kanalizacji sanitarnej w Jedlance”</t>
  </si>
  <si>
    <t>Zapotrzebowanie na projekty z IWIPK - oczekujące na podpisanie umowy</t>
  </si>
  <si>
    <t>Etap II - od 14 października 2014 r. do 20 października 2014 r.</t>
  </si>
  <si>
    <t>Etap III - od 21 października 2014 r. do 22 października 2014 r.</t>
  </si>
  <si>
    <t>MJWPU.420-1028/14</t>
  </si>
  <si>
    <t>MJWPU.420-1029/14</t>
  </si>
  <si>
    <t>MJWPU.420-1025/14</t>
  </si>
  <si>
    <t>MJWPU.420-1030/14</t>
  </si>
  <si>
    <t>MJWPU.420-1031/14</t>
  </si>
  <si>
    <t>Gmina Klembów</t>
  </si>
  <si>
    <t xml:space="preserve">"Ochrona ekosystemu Zalewu Zegrzyńskiego poprzez:
1) Budowę stacji uzdatnienia wody i sieci wodociągowej w miejscowości Klembów;
2) Rozbudowę sieci kanalizacyjnej w miejscowości Ostrówek." </t>
  </si>
  <si>
    <t>Gmina Sokołów Podlaski</t>
  </si>
  <si>
    <t>Budowa stacji uzdatniania wody w miejscowości Czerwonka</t>
  </si>
  <si>
    <t>Lesznowolskie Przedsiębiorstwo Komunalne Sp. z o.o.</t>
  </si>
  <si>
    <t>Budowa urządzeń wodociągowych w gminie Lesznowola</t>
  </si>
  <si>
    <t>Miasto i Gmina Pilawa</t>
  </si>
  <si>
    <t>Rozwój społeczno-gospodarczy gminy Pilawa poprzez rozbudowę gminnej infrastruktury wodno-kanalizacyjnej</t>
  </si>
  <si>
    <t>Gmina Wieliszew</t>
  </si>
  <si>
    <t>Uporządkowanie gospodarki wodno- ściekowej w Gminie Wieliszew</t>
  </si>
  <si>
    <t>MJWPU.420-1034/14</t>
  </si>
  <si>
    <t>MJWPU.420-1037/14</t>
  </si>
  <si>
    <t>MJWPU.420-1038/14</t>
  </si>
  <si>
    <t>MJWPU.420-1033/14</t>
  </si>
  <si>
    <t>Gmina Jedlnia-Letnisko</t>
  </si>
  <si>
    <t>„Budowa kanalizacji sanitarnej w Jedlni - Letnisko i sieci wodociągowej w m. Maryno”</t>
  </si>
  <si>
    <t>Gmina Tarczyn</t>
  </si>
  <si>
    <t>Kompleksowa rozbudowa sieci kanalizacji sanitarnej i wodociągowej wraz z rozbudową Stacji Uzdatniania Wody w miejscowości Pawłowice i budową nowej Stacji Uzdatniania Wody w miejscowości Wólka Jeżewska, gmina Tarczyn</t>
  </si>
  <si>
    <t>Gmina Bodzanów</t>
  </si>
  <si>
    <t>Kompleksowe uporządkowanie gospodarki wodno-ściekowej na terenie Gminy Bodzanów - etap II</t>
  </si>
  <si>
    <t>Gmina Stanisławów</t>
  </si>
  <si>
    <t>Budowa oczyszczalni ścieków Centralna w miejscowości Retków i kanalizacji sanitarnej w miejscowości Stanisławów i Mały Stanisławów - I etap</t>
  </si>
  <si>
    <t>Załącznik do uchwały Nr                      Zarządu Województwa Mazowieckiego z dnia                          zmieniającej uchwałę w sprawie zatwierdzenia listy rankingowej projektów pozytywnie zweryfikowanych pod względem oceny wykonalności, merytorycznej (horyzontalnej i szczegółowej) oraz strategicznej złożonych w ramach konkursu otwartego bez preselekcji RPOWM RPOWM/4.1/1/2014 Priorytet IV „Środowisko, zapobieganie zagrożeniom i energetyka” dla Działania 4.1 „Gospodarka wodno - ściekowa” Regionalnego Programu Operacyjnego Województwa Mazowieckiego 2007-2013.</t>
  </si>
  <si>
    <t>MJWPU.420-995/14</t>
  </si>
  <si>
    <t>Gmina Warka</t>
  </si>
  <si>
    <t>Zapewnienie odpowiedniej jakości i ilości wody pitnej dla poprawy warunków życia mieszkańców oraz rozwoju społeczno-gospodarczego gminy Warka</t>
  </si>
  <si>
    <t>MJWPU.420-1009/14</t>
  </si>
  <si>
    <t>Gmina Olszewo-Borki</t>
  </si>
  <si>
    <t>Rozbudowa systemu zaopatrzenia w wodę – budowa sieci wodociągowej na terenie gminy Olszewo-Borki</t>
  </si>
  <si>
    <t>MJWPU.420-1001/14</t>
  </si>
  <si>
    <t>GMINA NASIELSK</t>
  </si>
  <si>
    <t>BUDOWA SIECI KANALIZACJI SANITARNEJ Z PRZYKANALIKAMI W STARYCH I NOWYCH PIEŚCIROGACH GMINA NASIELSK</t>
  </si>
  <si>
    <t>Projekty po proteście</t>
  </si>
  <si>
    <t xml:space="preserve">Wartość dofinansowania 1 projektu z III etapu  </t>
  </si>
</sst>
</file>

<file path=xl/styles.xml><?xml version="1.0" encoding="utf-8"?>
<styleSheet xmlns="http://schemas.openxmlformats.org/spreadsheetml/2006/main">
  <numFmts count="2">
    <numFmt numFmtId="164" formatCode="&quot;RPMA.02.02.00-14-&quot;0&quot;/12&quot;"/>
    <numFmt numFmtId="165" formatCode="&quot;RPMA.04.01.00-14-&quot;000&quot;/14&quot;"/>
  </numFmts>
  <fonts count="11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0" fontId="8" fillId="2" borderId="1" xfId="25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2" fontId="5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Border="1"/>
    <xf numFmtId="0" fontId="10" fillId="0" borderId="0" xfId="0" applyFont="1"/>
    <xf numFmtId="0" fontId="0" fillId="0" borderId="0" xfId="0" applyBorder="1"/>
    <xf numFmtId="164" fontId="5" fillId="0" borderId="0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4" fontId="10" fillId="0" borderId="0" xfId="0" applyNumberFormat="1" applyFont="1"/>
    <xf numFmtId="4" fontId="5" fillId="0" borderId="0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</cellXfs>
  <cellStyles count="26">
    <cellStyle name="Normalny" xfId="0" builtinId="0"/>
    <cellStyle name="Normalny 10" xfId="1"/>
    <cellStyle name="Normalny 10 2" xfId="2"/>
    <cellStyle name="Normalny 11" xfId="3"/>
    <cellStyle name="Normalny 13" xfId="4"/>
    <cellStyle name="Normalny 14" xfId="5"/>
    <cellStyle name="Normalny 15" xfId="6"/>
    <cellStyle name="Normalny 16" xfId="7"/>
    <cellStyle name="Normalny 17" xfId="8"/>
    <cellStyle name="Normalny 18" xfId="9"/>
    <cellStyle name="Normalny 19" xfId="10"/>
    <cellStyle name="Normalny 2" xfId="11"/>
    <cellStyle name="Normalny 20" xfId="12"/>
    <cellStyle name="Normalny 21" xfId="13"/>
    <cellStyle name="Normalny 22" xfId="14"/>
    <cellStyle name="Normalny 24" xfId="15"/>
    <cellStyle name="Normalny 25" xfId="16"/>
    <cellStyle name="Normalny 3" xfId="17"/>
    <cellStyle name="Normalny 4" xfId="18"/>
    <cellStyle name="Normalny 5" xfId="24"/>
    <cellStyle name="Normalny 6" xfId="19"/>
    <cellStyle name="Normalny 7" xfId="20"/>
    <cellStyle name="Normalny 8" xfId="21"/>
    <cellStyle name="Normalny 9" xfId="22"/>
    <cellStyle name="Procentowy" xfId="25" builtinId="5"/>
    <cellStyle name="Procentowy 2" xfId="23"/>
  </cellStyles>
  <dxfs count="0"/>
  <tableStyles count="0" defaultTableStyle="TableStyleMedium9" defaultPivotStyle="PivotStyleLight16"/>
  <colors>
    <mruColors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6"/>
  <sheetViews>
    <sheetView tabSelected="1" view="pageBreakPreview" topLeftCell="I40" zoomScale="80" zoomScaleNormal="100" zoomScaleSheetLayoutView="80" workbookViewId="0">
      <selection activeCell="Q57" sqref="Q57"/>
    </sheetView>
  </sheetViews>
  <sheetFormatPr defaultRowHeight="13.8"/>
  <cols>
    <col min="1" max="1" width="4.59765625" customWidth="1"/>
    <col min="2" max="2" width="18.3984375" customWidth="1"/>
    <col min="3" max="3" width="22.3984375" style="1" customWidth="1"/>
    <col min="4" max="4" width="38.59765625" customWidth="1"/>
    <col min="5" max="5" width="48.19921875" customWidth="1"/>
    <col min="6" max="6" width="14.5" customWidth="1"/>
    <col min="7" max="11" width="15.59765625" customWidth="1"/>
    <col min="12" max="15" width="13.3984375" customWidth="1"/>
    <col min="16" max="16" width="29.3984375" customWidth="1"/>
    <col min="17" max="17" width="10.3984375" bestFit="1" customWidth="1"/>
    <col min="18" max="18" width="18.3984375" customWidth="1"/>
  </cols>
  <sheetData>
    <row r="1" spans="1:15" ht="55.95" customHeight="1">
      <c r="A1" s="101" t="s">
        <v>99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</row>
    <row r="2" spans="1:15" s="1" customFormat="1" ht="37.950000000000003" customHeight="1">
      <c r="A2" s="90" t="s">
        <v>20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60">
      <c r="A3" s="12" t="s">
        <v>13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17</v>
      </c>
      <c r="M3" s="14" t="s">
        <v>10</v>
      </c>
      <c r="N3" s="14" t="s">
        <v>11</v>
      </c>
      <c r="O3" s="15" t="s">
        <v>12</v>
      </c>
    </row>
    <row r="4" spans="1:15" ht="34.200000000000003" customHeight="1">
      <c r="A4" s="2">
        <v>1</v>
      </c>
      <c r="B4" s="39" t="s">
        <v>34</v>
      </c>
      <c r="C4" s="41">
        <v>5</v>
      </c>
      <c r="D4" s="17" t="s">
        <v>54</v>
      </c>
      <c r="E4" s="10" t="s">
        <v>55</v>
      </c>
      <c r="F4" s="2">
        <v>46</v>
      </c>
      <c r="G4" s="5">
        <v>4083740.07</v>
      </c>
      <c r="H4" s="9">
        <v>3295123.26</v>
      </c>
      <c r="I4" s="5">
        <v>1647561.63</v>
      </c>
      <c r="J4" s="5">
        <v>0</v>
      </c>
      <c r="K4" s="5">
        <f t="shared" ref="K4:K15" si="0">I4+J4</f>
        <v>1647561.63</v>
      </c>
      <c r="L4" s="6">
        <f t="shared" ref="L4:L15" si="1">K4/H4</f>
        <v>0.5</v>
      </c>
      <c r="M4" s="7">
        <v>90</v>
      </c>
      <c r="N4" s="8">
        <v>82</v>
      </c>
      <c r="O4" s="6">
        <v>0.91111111111111109</v>
      </c>
    </row>
    <row r="5" spans="1:15" s="1" customFormat="1" ht="33" customHeight="1">
      <c r="A5" s="28">
        <v>2</v>
      </c>
      <c r="B5" s="39" t="s">
        <v>32</v>
      </c>
      <c r="C5" s="41">
        <v>9</v>
      </c>
      <c r="D5" s="17" t="s">
        <v>50</v>
      </c>
      <c r="E5" s="10" t="s">
        <v>51</v>
      </c>
      <c r="F5" s="28">
        <v>45</v>
      </c>
      <c r="G5" s="27">
        <v>1911991.55</v>
      </c>
      <c r="H5" s="27">
        <v>1493348.29</v>
      </c>
      <c r="I5" s="27">
        <v>746674.15</v>
      </c>
      <c r="J5" s="27">
        <v>0</v>
      </c>
      <c r="K5" s="38">
        <f t="shared" si="0"/>
        <v>746674.15</v>
      </c>
      <c r="L5" s="6">
        <f t="shared" si="1"/>
        <v>0.50000000334818073</v>
      </c>
      <c r="M5" s="7">
        <v>90</v>
      </c>
      <c r="N5" s="8">
        <v>80</v>
      </c>
      <c r="O5" s="6">
        <v>0.88888888888888884</v>
      </c>
    </row>
    <row r="6" spans="1:15" s="1" customFormat="1" ht="38.4" customHeight="1">
      <c r="A6" s="39">
        <v>3</v>
      </c>
      <c r="B6" s="28" t="s">
        <v>29</v>
      </c>
      <c r="C6" s="41">
        <v>10</v>
      </c>
      <c r="D6" s="17" t="s">
        <v>44</v>
      </c>
      <c r="E6" s="10" t="s">
        <v>45</v>
      </c>
      <c r="F6" s="28">
        <v>45</v>
      </c>
      <c r="G6" s="27">
        <v>4750489.78</v>
      </c>
      <c r="H6" s="27">
        <v>3707610.26</v>
      </c>
      <c r="I6" s="27">
        <v>1853805.13</v>
      </c>
      <c r="J6" s="27">
        <v>0</v>
      </c>
      <c r="K6" s="38">
        <f t="shared" si="0"/>
        <v>1853805.13</v>
      </c>
      <c r="L6" s="6">
        <f t="shared" si="1"/>
        <v>0.5</v>
      </c>
      <c r="M6" s="7">
        <v>90</v>
      </c>
      <c r="N6" s="8">
        <v>77</v>
      </c>
      <c r="O6" s="6">
        <v>0.85555555555555551</v>
      </c>
    </row>
    <row r="7" spans="1:15" s="1" customFormat="1" ht="41.4" customHeight="1">
      <c r="A7" s="39">
        <v>4</v>
      </c>
      <c r="B7" s="28" t="s">
        <v>33</v>
      </c>
      <c r="C7" s="41">
        <v>12</v>
      </c>
      <c r="D7" s="17" t="s">
        <v>52</v>
      </c>
      <c r="E7" s="10" t="s">
        <v>53</v>
      </c>
      <c r="F7" s="28">
        <v>45</v>
      </c>
      <c r="G7" s="27">
        <v>8685154.5999999996</v>
      </c>
      <c r="H7" s="27">
        <v>8420983.5199999996</v>
      </c>
      <c r="I7" s="27">
        <v>4210491.76</v>
      </c>
      <c r="J7" s="27">
        <v>0</v>
      </c>
      <c r="K7" s="38">
        <f t="shared" si="0"/>
        <v>4210491.76</v>
      </c>
      <c r="L7" s="6">
        <f t="shared" si="1"/>
        <v>0.5</v>
      </c>
      <c r="M7" s="7">
        <v>90</v>
      </c>
      <c r="N7" s="8">
        <v>75</v>
      </c>
      <c r="O7" s="6">
        <v>0.83333333333333337</v>
      </c>
    </row>
    <row r="8" spans="1:15" s="1" customFormat="1" ht="36" customHeight="1">
      <c r="A8" s="39">
        <v>5</v>
      </c>
      <c r="B8" s="39" t="s">
        <v>35</v>
      </c>
      <c r="C8" s="41">
        <v>17</v>
      </c>
      <c r="D8" s="17" t="s">
        <v>56</v>
      </c>
      <c r="E8" s="10" t="s">
        <v>57</v>
      </c>
      <c r="F8" s="28">
        <v>46</v>
      </c>
      <c r="G8" s="27">
        <v>4022389.16</v>
      </c>
      <c r="H8" s="27">
        <v>1936048.33</v>
      </c>
      <c r="I8" s="27">
        <v>968024.17</v>
      </c>
      <c r="J8" s="27">
        <v>0</v>
      </c>
      <c r="K8" s="38">
        <f t="shared" si="0"/>
        <v>968024.17</v>
      </c>
      <c r="L8" s="6">
        <f t="shared" si="1"/>
        <v>0.50000000258258015</v>
      </c>
      <c r="M8" s="7">
        <v>90</v>
      </c>
      <c r="N8" s="8">
        <v>71</v>
      </c>
      <c r="O8" s="6">
        <v>0.78888888888888886</v>
      </c>
    </row>
    <row r="9" spans="1:15" s="1" customFormat="1" ht="50.4" customHeight="1">
      <c r="A9" s="39">
        <v>6</v>
      </c>
      <c r="B9" s="20" t="s">
        <v>38</v>
      </c>
      <c r="C9" s="40">
        <v>14</v>
      </c>
      <c r="D9" s="17" t="s">
        <v>62</v>
      </c>
      <c r="E9" s="17" t="s">
        <v>63</v>
      </c>
      <c r="F9" s="28">
        <v>45</v>
      </c>
      <c r="G9" s="27">
        <v>6873284.4800000004</v>
      </c>
      <c r="H9" s="27">
        <v>6873284.4800000004</v>
      </c>
      <c r="I9" s="27">
        <v>3436642.24</v>
      </c>
      <c r="J9" s="27">
        <v>0</v>
      </c>
      <c r="K9" s="38">
        <f t="shared" si="0"/>
        <v>3436642.24</v>
      </c>
      <c r="L9" s="6">
        <f t="shared" si="1"/>
        <v>0.5</v>
      </c>
      <c r="M9" s="7">
        <v>90</v>
      </c>
      <c r="N9" s="8">
        <v>69.5</v>
      </c>
      <c r="O9" s="6">
        <v>0.77222222222222225</v>
      </c>
    </row>
    <row r="10" spans="1:15" s="1" customFormat="1" ht="57" customHeight="1">
      <c r="A10" s="39">
        <v>7</v>
      </c>
      <c r="B10" s="20" t="s">
        <v>40</v>
      </c>
      <c r="C10" s="40">
        <v>18</v>
      </c>
      <c r="D10" s="17" t="s">
        <v>66</v>
      </c>
      <c r="E10" s="17" t="s">
        <v>67</v>
      </c>
      <c r="F10" s="28">
        <v>46</v>
      </c>
      <c r="G10" s="27">
        <v>5554923.5899999999</v>
      </c>
      <c r="H10" s="27">
        <v>5527573.8700000001</v>
      </c>
      <c r="I10" s="27">
        <v>1193955.96</v>
      </c>
      <c r="J10" s="27">
        <v>0</v>
      </c>
      <c r="K10" s="38">
        <f t="shared" si="0"/>
        <v>1193955.96</v>
      </c>
      <c r="L10" s="6">
        <f t="shared" si="1"/>
        <v>0.21600000073811768</v>
      </c>
      <c r="M10" s="7">
        <v>90</v>
      </c>
      <c r="N10" s="8">
        <v>69</v>
      </c>
      <c r="O10" s="6">
        <v>0.76666666666666672</v>
      </c>
    </row>
    <row r="11" spans="1:15" s="1" customFormat="1" ht="35.4" customHeight="1">
      <c r="A11" s="39">
        <v>8</v>
      </c>
      <c r="B11" s="20" t="s">
        <v>27</v>
      </c>
      <c r="C11" s="40">
        <v>6</v>
      </c>
      <c r="D11" s="17" t="s">
        <v>41</v>
      </c>
      <c r="E11" s="17" t="s">
        <v>42</v>
      </c>
      <c r="F11" s="28">
        <v>46</v>
      </c>
      <c r="G11" s="27">
        <v>3157953.53</v>
      </c>
      <c r="H11" s="27">
        <v>3135153.53</v>
      </c>
      <c r="I11" s="27">
        <v>1567576.77</v>
      </c>
      <c r="J11" s="27">
        <v>0</v>
      </c>
      <c r="K11" s="38">
        <f t="shared" si="0"/>
        <v>1567576.77</v>
      </c>
      <c r="L11" s="6">
        <f t="shared" si="1"/>
        <v>0.50000000159481828</v>
      </c>
      <c r="M11" s="7">
        <v>90</v>
      </c>
      <c r="N11" s="8">
        <v>65</v>
      </c>
      <c r="O11" s="6">
        <v>0.72222222222222221</v>
      </c>
    </row>
    <row r="12" spans="1:15" s="1" customFormat="1" ht="36.6" customHeight="1">
      <c r="A12" s="39">
        <v>9</v>
      </c>
      <c r="B12" s="20" t="s">
        <v>28</v>
      </c>
      <c r="C12" s="40">
        <v>3</v>
      </c>
      <c r="D12" s="17" t="s">
        <v>43</v>
      </c>
      <c r="E12" s="17" t="s">
        <v>68</v>
      </c>
      <c r="F12" s="28">
        <v>46</v>
      </c>
      <c r="G12" s="27">
        <v>7861980.3300000001</v>
      </c>
      <c r="H12" s="27">
        <v>4204354.66</v>
      </c>
      <c r="I12" s="27">
        <v>2102177.33</v>
      </c>
      <c r="J12" s="27">
        <v>0</v>
      </c>
      <c r="K12" s="38">
        <f t="shared" si="0"/>
        <v>2102177.33</v>
      </c>
      <c r="L12" s="6">
        <f t="shared" si="1"/>
        <v>0.5</v>
      </c>
      <c r="M12" s="7">
        <v>90</v>
      </c>
      <c r="N12" s="8">
        <v>63</v>
      </c>
      <c r="O12" s="6">
        <v>0.7</v>
      </c>
    </row>
    <row r="13" spans="1:15" s="1" customFormat="1" ht="30" customHeight="1">
      <c r="A13" s="39">
        <v>10</v>
      </c>
      <c r="B13" s="28" t="s">
        <v>37</v>
      </c>
      <c r="C13" s="41">
        <v>15</v>
      </c>
      <c r="D13" s="17" t="s">
        <v>60</v>
      </c>
      <c r="E13" s="10" t="s">
        <v>61</v>
      </c>
      <c r="F13" s="28">
        <v>45</v>
      </c>
      <c r="G13" s="27">
        <v>4348496.1100000003</v>
      </c>
      <c r="H13" s="27">
        <v>3263330.51</v>
      </c>
      <c r="I13" s="27">
        <v>1623180.6</v>
      </c>
      <c r="J13" s="27">
        <v>0</v>
      </c>
      <c r="K13" s="38">
        <f t="shared" si="0"/>
        <v>1623180.6</v>
      </c>
      <c r="L13" s="6">
        <f t="shared" si="1"/>
        <v>0.49740000132563961</v>
      </c>
      <c r="M13" s="7">
        <v>90</v>
      </c>
      <c r="N13" s="8">
        <v>63</v>
      </c>
      <c r="O13" s="6">
        <v>0.7</v>
      </c>
    </row>
    <row r="14" spans="1:15" s="1" customFormat="1" ht="68.400000000000006" customHeight="1">
      <c r="A14" s="39">
        <v>11</v>
      </c>
      <c r="B14" s="20" t="s">
        <v>30</v>
      </c>
      <c r="C14" s="40">
        <v>4</v>
      </c>
      <c r="D14" s="17" t="s">
        <v>46</v>
      </c>
      <c r="E14" s="17" t="s">
        <v>47</v>
      </c>
      <c r="F14" s="28">
        <v>45</v>
      </c>
      <c r="G14" s="27">
        <v>2955558.67</v>
      </c>
      <c r="H14" s="27">
        <v>2475727.8199999998</v>
      </c>
      <c r="I14" s="27">
        <v>1237863.9099999999</v>
      </c>
      <c r="J14" s="27">
        <v>0</v>
      </c>
      <c r="K14" s="38">
        <f t="shared" si="0"/>
        <v>1237863.9099999999</v>
      </c>
      <c r="L14" s="6">
        <f t="shared" si="1"/>
        <v>0.5</v>
      </c>
      <c r="M14" s="7">
        <v>90</v>
      </c>
      <c r="N14" s="8">
        <v>59</v>
      </c>
      <c r="O14" s="6">
        <v>0.65555555555555556</v>
      </c>
    </row>
    <row r="15" spans="1:15" s="1" customFormat="1" ht="49.8" customHeight="1">
      <c r="A15" s="39">
        <v>12</v>
      </c>
      <c r="B15" s="20" t="s">
        <v>36</v>
      </c>
      <c r="C15" s="40">
        <v>20</v>
      </c>
      <c r="D15" s="17" t="s">
        <v>58</v>
      </c>
      <c r="E15" s="17" t="s">
        <v>59</v>
      </c>
      <c r="F15" s="28">
        <v>46</v>
      </c>
      <c r="G15" s="27">
        <v>15703508.48</v>
      </c>
      <c r="H15" s="27">
        <v>12835089.1</v>
      </c>
      <c r="I15" s="27">
        <v>6417544.5499999998</v>
      </c>
      <c r="J15" s="27">
        <v>0</v>
      </c>
      <c r="K15" s="38">
        <f t="shared" si="0"/>
        <v>6417544.5499999998</v>
      </c>
      <c r="L15" s="6">
        <f t="shared" si="1"/>
        <v>0.5</v>
      </c>
      <c r="M15" s="7">
        <v>90</v>
      </c>
      <c r="N15" s="8">
        <v>59</v>
      </c>
      <c r="O15" s="6">
        <v>0.65555555555555556</v>
      </c>
    </row>
    <row r="16" spans="1:15" s="1" customFormat="1" ht="53.4" customHeight="1">
      <c r="A16" s="72">
        <v>13</v>
      </c>
      <c r="B16" s="72" t="s">
        <v>106</v>
      </c>
      <c r="C16" s="73">
        <v>8</v>
      </c>
      <c r="D16" s="74" t="s">
        <v>107</v>
      </c>
      <c r="E16" s="74" t="s">
        <v>108</v>
      </c>
      <c r="F16" s="72">
        <v>46</v>
      </c>
      <c r="G16" s="75">
        <v>8624978.2599999998</v>
      </c>
      <c r="H16" s="75">
        <v>7041935.71</v>
      </c>
      <c r="I16" s="75">
        <v>3520967.86</v>
      </c>
      <c r="J16" s="75">
        <v>0</v>
      </c>
      <c r="K16" s="75">
        <v>3520967.86</v>
      </c>
      <c r="L16" s="76">
        <v>0.50000000071003203</v>
      </c>
      <c r="M16" s="77">
        <v>90</v>
      </c>
      <c r="N16" s="78">
        <v>58.5</v>
      </c>
      <c r="O16" s="76">
        <v>0.65</v>
      </c>
    </row>
    <row r="17" spans="1:16" s="1" customFormat="1" ht="37.200000000000003" customHeight="1">
      <c r="A17" s="72">
        <v>14</v>
      </c>
      <c r="B17" s="72" t="s">
        <v>103</v>
      </c>
      <c r="C17" s="73">
        <v>13</v>
      </c>
      <c r="D17" s="74" t="s">
        <v>104</v>
      </c>
      <c r="E17" s="74" t="s">
        <v>105</v>
      </c>
      <c r="F17" s="72">
        <v>45</v>
      </c>
      <c r="G17" s="75">
        <v>2499777.1800000002</v>
      </c>
      <c r="H17" s="75">
        <v>1847887.6</v>
      </c>
      <c r="I17" s="75">
        <v>923943.8</v>
      </c>
      <c r="J17" s="75">
        <v>0</v>
      </c>
      <c r="K17" s="75">
        <v>923943.8</v>
      </c>
      <c r="L17" s="76">
        <v>0.5</v>
      </c>
      <c r="M17" s="77">
        <v>90</v>
      </c>
      <c r="N17" s="78">
        <v>57</v>
      </c>
      <c r="O17" s="76">
        <v>0.6333333333333333</v>
      </c>
    </row>
    <row r="18" spans="1:16" s="1" customFormat="1" ht="43.8" customHeight="1">
      <c r="A18" s="72">
        <v>15</v>
      </c>
      <c r="B18" s="72" t="s">
        <v>100</v>
      </c>
      <c r="C18" s="73">
        <v>21</v>
      </c>
      <c r="D18" s="74" t="s">
        <v>101</v>
      </c>
      <c r="E18" s="74" t="s">
        <v>102</v>
      </c>
      <c r="F18" s="72">
        <v>45</v>
      </c>
      <c r="G18" s="75">
        <v>17827336.379999999</v>
      </c>
      <c r="H18" s="75">
        <v>13697919.07</v>
      </c>
      <c r="I18" s="75">
        <v>6848959.54</v>
      </c>
      <c r="J18" s="75">
        <v>0</v>
      </c>
      <c r="K18" s="75">
        <v>6848959.54</v>
      </c>
      <c r="L18" s="76">
        <v>0.5000000003650189</v>
      </c>
      <c r="M18" s="77">
        <v>90</v>
      </c>
      <c r="N18" s="78">
        <v>56</v>
      </c>
      <c r="O18" s="76">
        <v>0.62222222222222223</v>
      </c>
    </row>
    <row r="19" spans="1:16" s="1" customFormat="1" ht="37.200000000000003" customHeight="1">
      <c r="A19" s="69">
        <v>16</v>
      </c>
      <c r="B19" s="20" t="s">
        <v>39</v>
      </c>
      <c r="C19" s="40">
        <v>19</v>
      </c>
      <c r="D19" s="17" t="s">
        <v>64</v>
      </c>
      <c r="E19" s="17" t="s">
        <v>65</v>
      </c>
      <c r="F19" s="69">
        <v>45</v>
      </c>
      <c r="G19" s="68">
        <v>4658723.1399999997</v>
      </c>
      <c r="H19" s="68">
        <v>2979165.17</v>
      </c>
      <c r="I19" s="68">
        <v>1489582.59</v>
      </c>
      <c r="J19" s="68">
        <v>0</v>
      </c>
      <c r="K19" s="68">
        <f>I19+J19</f>
        <v>1489582.59</v>
      </c>
      <c r="L19" s="6">
        <f>K19/H19</f>
        <v>0.50000000167832259</v>
      </c>
      <c r="M19" s="7">
        <v>90</v>
      </c>
      <c r="N19" s="8">
        <v>55.5</v>
      </c>
      <c r="O19" s="6">
        <v>0.6166666666666667</v>
      </c>
    </row>
    <row r="20" spans="1:16" s="1" customFormat="1" ht="37.200000000000003" customHeight="1">
      <c r="A20" s="69">
        <v>17</v>
      </c>
      <c r="B20" s="20" t="s">
        <v>31</v>
      </c>
      <c r="C20" s="40">
        <v>7</v>
      </c>
      <c r="D20" s="17" t="s">
        <v>48</v>
      </c>
      <c r="E20" s="17" t="s">
        <v>49</v>
      </c>
      <c r="F20" s="69">
        <v>45</v>
      </c>
      <c r="G20" s="68">
        <v>2033171.32</v>
      </c>
      <c r="H20" s="68">
        <v>1677893.09</v>
      </c>
      <c r="I20" s="68">
        <v>838946.55</v>
      </c>
      <c r="J20" s="68">
        <v>0</v>
      </c>
      <c r="K20" s="68">
        <f>I20+J20</f>
        <v>838946.55</v>
      </c>
      <c r="L20" s="6">
        <f>K20/H20</f>
        <v>0.50000000297992764</v>
      </c>
      <c r="M20" s="7">
        <v>90</v>
      </c>
      <c r="N20" s="8">
        <v>54</v>
      </c>
      <c r="O20" s="6">
        <v>0.6</v>
      </c>
    </row>
    <row r="21" spans="1:16" s="1" customFormat="1" ht="36" customHeight="1">
      <c r="A21" s="11"/>
      <c r="B21" s="22"/>
      <c r="C21" s="26"/>
      <c r="D21" s="31"/>
      <c r="E21" s="31"/>
      <c r="F21" s="32"/>
      <c r="G21" s="16">
        <f>SUM(G4:G20)</f>
        <v>105553456.63000001</v>
      </c>
      <c r="H21" s="16">
        <f t="shared" ref="H21:K21" si="2">SUM(H4:H20)</f>
        <v>84412428.270000011</v>
      </c>
      <c r="I21" s="16">
        <f t="shared" si="2"/>
        <v>40627898.540000007</v>
      </c>
      <c r="J21" s="16">
        <f t="shared" si="2"/>
        <v>0</v>
      </c>
      <c r="K21" s="16">
        <f t="shared" si="2"/>
        <v>40627898.540000007</v>
      </c>
      <c r="L21" s="33"/>
      <c r="M21" s="34"/>
      <c r="N21" s="35"/>
      <c r="O21" s="36"/>
      <c r="P21" s="44"/>
    </row>
    <row r="22" spans="1:16" s="1" customFormat="1" ht="36" customHeight="1">
      <c r="A22" s="11"/>
      <c r="B22" s="22"/>
      <c r="C22" s="26"/>
      <c r="D22" s="31"/>
      <c r="E22" s="31"/>
      <c r="F22" s="11"/>
      <c r="G22" s="37"/>
      <c r="H22" s="37"/>
      <c r="I22" s="37"/>
      <c r="J22" s="37"/>
      <c r="K22" s="37"/>
      <c r="L22" s="36"/>
      <c r="M22" s="34"/>
      <c r="N22" s="35"/>
      <c r="O22" s="36"/>
      <c r="P22" s="53"/>
    </row>
    <row r="23" spans="1:16" s="1" customFormat="1" ht="36" customHeight="1">
      <c r="A23" s="90" t="s">
        <v>70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2"/>
      <c r="P23" s="53"/>
    </row>
    <row r="24" spans="1:16" s="1" customFormat="1" ht="67.8" customHeight="1">
      <c r="A24" s="12" t="s">
        <v>13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4" t="s">
        <v>5</v>
      </c>
      <c r="H24" s="14" t="s">
        <v>6</v>
      </c>
      <c r="I24" s="14" t="s">
        <v>7</v>
      </c>
      <c r="J24" s="14" t="s">
        <v>8</v>
      </c>
      <c r="K24" s="14" t="s">
        <v>9</v>
      </c>
      <c r="L24" s="14" t="s">
        <v>17</v>
      </c>
      <c r="M24" s="14" t="s">
        <v>10</v>
      </c>
      <c r="N24" s="14" t="s">
        <v>11</v>
      </c>
      <c r="O24" s="15" t="s">
        <v>12</v>
      </c>
      <c r="P24" s="53"/>
    </row>
    <row r="25" spans="1:16" s="1" customFormat="1" ht="36" customHeight="1">
      <c r="A25" s="46">
        <v>1</v>
      </c>
      <c r="B25" s="46" t="s">
        <v>76</v>
      </c>
      <c r="C25" s="41">
        <v>31</v>
      </c>
      <c r="D25" s="17" t="s">
        <v>85</v>
      </c>
      <c r="E25" s="10" t="s">
        <v>86</v>
      </c>
      <c r="F25" s="46">
        <v>45</v>
      </c>
      <c r="G25" s="45">
        <v>16833309.780000001</v>
      </c>
      <c r="H25" s="45">
        <v>16553333.779999999</v>
      </c>
      <c r="I25" s="45">
        <v>8276666.8899999997</v>
      </c>
      <c r="J25" s="45">
        <v>0</v>
      </c>
      <c r="K25" s="45">
        <f>I25+J25</f>
        <v>8276666.8899999997</v>
      </c>
      <c r="L25" s="6">
        <f>K25/H25</f>
        <v>0.5</v>
      </c>
      <c r="M25" s="7">
        <v>90</v>
      </c>
      <c r="N25" s="8">
        <v>80</v>
      </c>
      <c r="O25" s="6">
        <v>0.88888888888888884</v>
      </c>
      <c r="P25" s="53"/>
    </row>
    <row r="26" spans="1:16" s="1" customFormat="1" ht="36" customHeight="1">
      <c r="A26" s="46">
        <v>2</v>
      </c>
      <c r="B26" s="46" t="s">
        <v>75</v>
      </c>
      <c r="C26" s="41">
        <v>32</v>
      </c>
      <c r="D26" s="17" t="s">
        <v>83</v>
      </c>
      <c r="E26" s="10" t="s">
        <v>84</v>
      </c>
      <c r="F26" s="46">
        <v>46</v>
      </c>
      <c r="G26" s="45">
        <v>10945687.869999999</v>
      </c>
      <c r="H26" s="45">
        <v>8937174.9299999997</v>
      </c>
      <c r="I26" s="45">
        <v>4468587.47</v>
      </c>
      <c r="J26" s="45">
        <v>0</v>
      </c>
      <c r="K26" s="45">
        <f>I26+J26</f>
        <v>4468587.47</v>
      </c>
      <c r="L26" s="6">
        <f>K26/H26</f>
        <v>0.50000000055946092</v>
      </c>
      <c r="M26" s="7">
        <v>90</v>
      </c>
      <c r="N26" s="8">
        <v>79</v>
      </c>
      <c r="O26" s="6">
        <v>0.87777777777777777</v>
      </c>
      <c r="P26" s="53"/>
    </row>
    <row r="27" spans="1:16" s="1" customFormat="1" ht="36" customHeight="1">
      <c r="A27" s="69">
        <v>3</v>
      </c>
      <c r="B27" s="69" t="s">
        <v>74</v>
      </c>
      <c r="C27" s="41">
        <v>30</v>
      </c>
      <c r="D27" s="17" t="s">
        <v>81</v>
      </c>
      <c r="E27" s="10" t="s">
        <v>82</v>
      </c>
      <c r="F27" s="69">
        <v>45</v>
      </c>
      <c r="G27" s="68">
        <v>11097829.41</v>
      </c>
      <c r="H27" s="68">
        <v>9022625.5399999991</v>
      </c>
      <c r="I27" s="68">
        <v>4511312.7699999996</v>
      </c>
      <c r="J27" s="68">
        <v>0</v>
      </c>
      <c r="K27" s="68">
        <f>I27+J27</f>
        <v>4511312.7699999996</v>
      </c>
      <c r="L27" s="6">
        <f>K27/H27</f>
        <v>0.5</v>
      </c>
      <c r="M27" s="7">
        <v>90</v>
      </c>
      <c r="N27" s="8">
        <v>57</v>
      </c>
      <c r="O27" s="6">
        <v>0.6333333333333333</v>
      </c>
      <c r="P27" s="53"/>
    </row>
    <row r="28" spans="1:16" s="1" customFormat="1" ht="68.400000000000006" customHeight="1">
      <c r="A28" s="56">
        <v>4</v>
      </c>
      <c r="B28" s="56" t="s">
        <v>72</v>
      </c>
      <c r="C28" s="57">
        <v>22</v>
      </c>
      <c r="D28" s="58" t="s">
        <v>77</v>
      </c>
      <c r="E28" s="59" t="s">
        <v>78</v>
      </c>
      <c r="F28" s="56">
        <v>45</v>
      </c>
      <c r="G28" s="60">
        <v>5367453.38</v>
      </c>
      <c r="H28" s="60">
        <v>5367453.38</v>
      </c>
      <c r="I28" s="60">
        <v>2683726.69</v>
      </c>
      <c r="J28" s="60">
        <v>0</v>
      </c>
      <c r="K28" s="60">
        <f>I28+J28</f>
        <v>2683726.69</v>
      </c>
      <c r="L28" s="61">
        <f>K28/H28</f>
        <v>0.5</v>
      </c>
      <c r="M28" s="62">
        <v>90</v>
      </c>
      <c r="N28" s="63">
        <v>55</v>
      </c>
      <c r="O28" s="61">
        <v>0.61111111111111116</v>
      </c>
      <c r="P28" s="53"/>
    </row>
    <row r="29" spans="1:16" s="1" customFormat="1" ht="36" customHeight="1">
      <c r="A29" s="46">
        <v>5</v>
      </c>
      <c r="B29" s="46" t="s">
        <v>73</v>
      </c>
      <c r="C29" s="41">
        <v>23</v>
      </c>
      <c r="D29" s="17" t="s">
        <v>79</v>
      </c>
      <c r="E29" s="10" t="s">
        <v>80</v>
      </c>
      <c r="F29" s="46">
        <v>45</v>
      </c>
      <c r="G29" s="45">
        <v>2358877.19</v>
      </c>
      <c r="H29" s="45">
        <v>2358877.19</v>
      </c>
      <c r="I29" s="45">
        <v>1179438.6000000001</v>
      </c>
      <c r="J29" s="45">
        <v>0</v>
      </c>
      <c r="K29" s="45">
        <f>I29+J29</f>
        <v>1179438.6000000001</v>
      </c>
      <c r="L29" s="6">
        <f>K29/H29</f>
        <v>0.50000000211965256</v>
      </c>
      <c r="M29" s="7">
        <v>90</v>
      </c>
      <c r="N29" s="8">
        <v>54</v>
      </c>
      <c r="O29" s="6">
        <v>0.6</v>
      </c>
      <c r="P29" s="53"/>
    </row>
    <row r="30" spans="1:16" s="1" customFormat="1" ht="36" customHeight="1">
      <c r="A30" s="11"/>
      <c r="B30" s="22"/>
      <c r="C30" s="26"/>
      <c r="D30" s="31"/>
      <c r="E30" s="31"/>
      <c r="F30" s="11"/>
      <c r="G30" s="16">
        <f>SUM(G25:G29)</f>
        <v>46603157.630000003</v>
      </c>
      <c r="H30" s="16">
        <f t="shared" ref="H30:K30" si="3">SUM(H25:H29)</f>
        <v>42239464.82</v>
      </c>
      <c r="I30" s="16">
        <f t="shared" si="3"/>
        <v>21119732.420000002</v>
      </c>
      <c r="J30" s="16">
        <f t="shared" si="3"/>
        <v>0</v>
      </c>
      <c r="K30" s="16">
        <f t="shared" si="3"/>
        <v>21119732.420000002</v>
      </c>
      <c r="L30" s="36"/>
      <c r="M30" s="34"/>
      <c r="N30" s="35"/>
      <c r="O30" s="36"/>
      <c r="P30" s="53"/>
    </row>
    <row r="31" spans="1:16" s="1" customFormat="1" ht="20.399999999999999" customHeight="1">
      <c r="A31" s="11"/>
      <c r="B31" s="22"/>
      <c r="C31" s="26"/>
      <c r="D31" s="31"/>
      <c r="E31" s="31"/>
      <c r="F31" s="11"/>
      <c r="G31" s="37"/>
      <c r="H31" s="37"/>
      <c r="I31" s="37"/>
      <c r="J31" s="37"/>
      <c r="K31" s="37"/>
      <c r="L31" s="36"/>
      <c r="M31" s="34"/>
      <c r="N31" s="35"/>
      <c r="O31" s="36"/>
      <c r="P31" s="53"/>
    </row>
    <row r="32" spans="1:16" s="1" customFormat="1" ht="36" customHeight="1">
      <c r="A32" s="90" t="s">
        <v>71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2"/>
      <c r="P32" s="53"/>
    </row>
    <row r="33" spans="1:22" s="1" customFormat="1" ht="66" customHeight="1">
      <c r="A33" s="12" t="s">
        <v>13</v>
      </c>
      <c r="B33" s="13" t="s">
        <v>0</v>
      </c>
      <c r="C33" s="13" t="s">
        <v>1</v>
      </c>
      <c r="D33" s="13" t="s">
        <v>2</v>
      </c>
      <c r="E33" s="13" t="s">
        <v>3</v>
      </c>
      <c r="F33" s="13" t="s">
        <v>4</v>
      </c>
      <c r="G33" s="14" t="s">
        <v>5</v>
      </c>
      <c r="H33" s="14" t="s">
        <v>6</v>
      </c>
      <c r="I33" s="14" t="s">
        <v>7</v>
      </c>
      <c r="J33" s="14" t="s">
        <v>8</v>
      </c>
      <c r="K33" s="14" t="s">
        <v>9</v>
      </c>
      <c r="L33" s="14" t="s">
        <v>17</v>
      </c>
      <c r="M33" s="14" t="s">
        <v>10</v>
      </c>
      <c r="N33" s="14" t="s">
        <v>11</v>
      </c>
      <c r="O33" s="15" t="s">
        <v>12</v>
      </c>
      <c r="P33" s="53"/>
    </row>
    <row r="34" spans="1:22" s="1" customFormat="1" ht="65.400000000000006" customHeight="1">
      <c r="A34" s="46">
        <v>1</v>
      </c>
      <c r="B34" s="46" t="s">
        <v>88</v>
      </c>
      <c r="C34" s="41">
        <v>25</v>
      </c>
      <c r="D34" s="17" t="s">
        <v>93</v>
      </c>
      <c r="E34" s="10" t="s">
        <v>94</v>
      </c>
      <c r="F34" s="46">
        <v>45</v>
      </c>
      <c r="G34" s="45">
        <v>11471897.67</v>
      </c>
      <c r="H34" s="45">
        <v>8199427.3799999999</v>
      </c>
      <c r="I34" s="45">
        <v>4099713.69</v>
      </c>
      <c r="J34" s="45">
        <v>0</v>
      </c>
      <c r="K34" s="45">
        <f>I34+J34</f>
        <v>4099713.69</v>
      </c>
      <c r="L34" s="6">
        <f>K34/H34</f>
        <v>0.5</v>
      </c>
      <c r="M34" s="7">
        <v>90</v>
      </c>
      <c r="N34" s="8">
        <v>75</v>
      </c>
      <c r="O34" s="6">
        <v>0.83333333333333337</v>
      </c>
      <c r="P34" s="53"/>
    </row>
    <row r="35" spans="1:22" s="1" customFormat="1" ht="36" customHeight="1">
      <c r="A35" s="46">
        <v>2</v>
      </c>
      <c r="B35" s="46" t="s">
        <v>89</v>
      </c>
      <c r="C35" s="41">
        <v>27</v>
      </c>
      <c r="D35" s="17" t="s">
        <v>95</v>
      </c>
      <c r="E35" s="10" t="s">
        <v>96</v>
      </c>
      <c r="F35" s="46">
        <v>45</v>
      </c>
      <c r="G35" s="45">
        <v>18697074.489999998</v>
      </c>
      <c r="H35" s="45">
        <v>15201171.039999999</v>
      </c>
      <c r="I35" s="45">
        <v>7600585.5199999996</v>
      </c>
      <c r="J35" s="45">
        <v>0</v>
      </c>
      <c r="K35" s="45">
        <f>I35+J35</f>
        <v>7600585.5199999996</v>
      </c>
      <c r="L35" s="6">
        <f>K35/H35</f>
        <v>0.5</v>
      </c>
      <c r="M35" s="7">
        <v>90</v>
      </c>
      <c r="N35" s="8">
        <v>65</v>
      </c>
      <c r="O35" s="6">
        <v>0.72222222222222221</v>
      </c>
      <c r="P35" s="53"/>
    </row>
    <row r="36" spans="1:22" s="1" customFormat="1" ht="49.2" customHeight="1">
      <c r="A36" s="83">
        <v>3</v>
      </c>
      <c r="B36" s="83" t="s">
        <v>90</v>
      </c>
      <c r="C36" s="41">
        <v>33</v>
      </c>
      <c r="D36" s="17" t="s">
        <v>97</v>
      </c>
      <c r="E36" s="10" t="s">
        <v>98</v>
      </c>
      <c r="F36" s="83">
        <v>46</v>
      </c>
      <c r="G36" s="82">
        <v>12054038.41</v>
      </c>
      <c r="H36" s="82">
        <v>8927702.0600000005</v>
      </c>
      <c r="I36" s="82">
        <v>4463851.03</v>
      </c>
      <c r="J36" s="82">
        <v>0</v>
      </c>
      <c r="K36" s="82">
        <f>I36+J36</f>
        <v>4463851.03</v>
      </c>
      <c r="L36" s="6">
        <f>K36/H36</f>
        <v>0.5</v>
      </c>
      <c r="M36" s="7">
        <v>90</v>
      </c>
      <c r="N36" s="8">
        <v>63</v>
      </c>
      <c r="O36" s="6">
        <v>0.7</v>
      </c>
      <c r="P36" s="53"/>
    </row>
    <row r="37" spans="1:22" s="1" customFormat="1" ht="36" customHeight="1" thickBot="1">
      <c r="A37" s="47">
        <v>4</v>
      </c>
      <c r="B37" s="47" t="s">
        <v>87</v>
      </c>
      <c r="C37" s="64">
        <v>24</v>
      </c>
      <c r="D37" s="48" t="s">
        <v>91</v>
      </c>
      <c r="E37" s="65" t="s">
        <v>92</v>
      </c>
      <c r="F37" s="47">
        <v>45</v>
      </c>
      <c r="G37" s="49">
        <v>5226320.1100000003</v>
      </c>
      <c r="H37" s="49">
        <v>5226320.1100000003</v>
      </c>
      <c r="I37" s="49">
        <v>2613160.06</v>
      </c>
      <c r="J37" s="49">
        <v>0</v>
      </c>
      <c r="K37" s="49">
        <f>I37+J37</f>
        <v>2613160.06</v>
      </c>
      <c r="L37" s="50">
        <f>K37/H37</f>
        <v>0.50000000095669606</v>
      </c>
      <c r="M37" s="51">
        <v>90</v>
      </c>
      <c r="N37" s="52">
        <v>57</v>
      </c>
      <c r="O37" s="50">
        <v>0.6333333333333333</v>
      </c>
      <c r="P37" s="53"/>
    </row>
    <row r="38" spans="1:22" s="1" customFormat="1" ht="19.5" customHeight="1" thickTop="1">
      <c r="A38" s="11"/>
      <c r="B38" s="22"/>
      <c r="C38" s="26"/>
      <c r="D38" s="31"/>
      <c r="E38" s="31"/>
      <c r="F38" s="11"/>
      <c r="G38" s="16">
        <f>SUM(G34:G37)</f>
        <v>47449330.679999992</v>
      </c>
      <c r="H38" s="16">
        <f t="shared" ref="H38:K38" si="4">SUM(H34:H37)</f>
        <v>37554620.589999996</v>
      </c>
      <c r="I38" s="16">
        <f t="shared" si="4"/>
        <v>18777310.299999997</v>
      </c>
      <c r="J38" s="16">
        <f t="shared" si="4"/>
        <v>0</v>
      </c>
      <c r="K38" s="16">
        <f t="shared" si="4"/>
        <v>18777310.299999997</v>
      </c>
      <c r="L38" s="36"/>
      <c r="M38" s="34"/>
      <c r="N38" s="35"/>
      <c r="O38" s="36"/>
    </row>
    <row r="39" spans="1:22" s="1" customFormat="1" ht="19.5" customHeight="1">
      <c r="A39" s="11"/>
      <c r="B39" s="22"/>
      <c r="C39" s="26"/>
      <c r="D39" s="31"/>
      <c r="E39" s="31"/>
      <c r="F39" s="11"/>
      <c r="G39" s="37"/>
      <c r="H39" s="37"/>
      <c r="I39" s="37"/>
      <c r="J39" s="37"/>
      <c r="K39" s="37"/>
      <c r="L39" s="36"/>
      <c r="M39" s="34"/>
      <c r="N39" s="35"/>
      <c r="O39" s="36"/>
    </row>
    <row r="40" spans="1:22" s="1" customFormat="1" ht="19.5" customHeight="1" thickBot="1">
      <c r="A40" s="11"/>
      <c r="B40" s="23"/>
      <c r="C40" s="24" t="s">
        <v>18</v>
      </c>
      <c r="D40" s="31"/>
      <c r="E40" s="31"/>
      <c r="F40" s="11"/>
      <c r="G40" s="37"/>
      <c r="H40" s="37"/>
      <c r="I40" s="37"/>
      <c r="J40" s="37"/>
      <c r="K40" s="37"/>
      <c r="L40" s="36"/>
      <c r="M40" s="34"/>
      <c r="N40" s="35"/>
      <c r="O40" s="36"/>
    </row>
    <row r="41" spans="1:22" s="1" customFormat="1" ht="18" customHeight="1" thickTop="1">
      <c r="A41" s="18"/>
      <c r="B41" s="1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22" ht="33" customHeight="1">
      <c r="A42" s="3"/>
      <c r="B42" s="79"/>
      <c r="C42" s="80" t="s">
        <v>109</v>
      </c>
      <c r="D42" s="3"/>
      <c r="E42" s="104"/>
      <c r="F42" s="104"/>
      <c r="G42" s="104"/>
      <c r="H42" s="4"/>
      <c r="I42" s="106" t="s">
        <v>21</v>
      </c>
      <c r="J42" s="106"/>
      <c r="K42" s="106"/>
      <c r="L42" s="106"/>
      <c r="M42" s="106"/>
      <c r="N42" s="106"/>
      <c r="O42" s="106"/>
    </row>
    <row r="43" spans="1:22">
      <c r="A43" s="3"/>
      <c r="B43" s="19"/>
      <c r="C43" s="3"/>
      <c r="D43" s="3"/>
      <c r="E43" s="105"/>
      <c r="F43" s="22"/>
      <c r="G43" s="22"/>
      <c r="H43" s="3"/>
      <c r="I43" s="107" t="s">
        <v>16</v>
      </c>
      <c r="J43" s="107"/>
      <c r="K43" s="107"/>
      <c r="L43" s="93" t="s">
        <v>14</v>
      </c>
      <c r="M43" s="94"/>
      <c r="N43" s="93" t="s">
        <v>15</v>
      </c>
      <c r="O43" s="94"/>
    </row>
    <row r="44" spans="1:22" ht="30" customHeight="1">
      <c r="A44" s="3"/>
      <c r="B44" s="3"/>
      <c r="C44" s="4"/>
      <c r="D44" s="3"/>
      <c r="E44" s="105"/>
      <c r="F44" s="67"/>
      <c r="G44" s="67"/>
      <c r="H44" s="3"/>
      <c r="I44" s="107"/>
      <c r="J44" s="107"/>
      <c r="K44" s="107"/>
      <c r="L44" s="86">
        <v>120545523</v>
      </c>
      <c r="M44" s="86"/>
      <c r="N44" s="95">
        <v>499291492.86483002</v>
      </c>
      <c r="O44" s="95"/>
      <c r="P44" s="71"/>
    </row>
    <row r="45" spans="1:22" ht="34.200000000000003" customHeight="1">
      <c r="A45" s="3"/>
      <c r="B45" s="3"/>
      <c r="C45" s="3"/>
      <c r="D45" s="3"/>
      <c r="E45" s="66"/>
      <c r="F45" s="67"/>
      <c r="G45" s="67"/>
      <c r="H45" s="3"/>
      <c r="I45" s="87" t="s">
        <v>22</v>
      </c>
      <c r="J45" s="88"/>
      <c r="K45" s="89"/>
      <c r="L45" s="84">
        <f>N45/L52</f>
        <v>81137466.432165712</v>
      </c>
      <c r="M45" s="85"/>
      <c r="N45" s="86">
        <v>332160560.07999998</v>
      </c>
      <c r="O45" s="86"/>
      <c r="P45" s="71"/>
      <c r="Q45" s="25"/>
      <c r="R45" s="25"/>
      <c r="S45" s="25"/>
      <c r="T45" s="25"/>
      <c r="U45" s="25"/>
      <c r="V45" s="25"/>
    </row>
    <row r="46" spans="1:22" ht="31.95" customHeight="1">
      <c r="A46" s="3"/>
      <c r="B46" s="3"/>
      <c r="C46" s="3"/>
      <c r="D46" s="4"/>
      <c r="E46" s="66"/>
      <c r="F46" s="67"/>
      <c r="G46" s="67"/>
      <c r="H46" s="3"/>
      <c r="I46" s="87" t="s">
        <v>23</v>
      </c>
      <c r="J46" s="88"/>
      <c r="K46" s="89"/>
      <c r="L46" s="84">
        <f>N46/L52</f>
        <v>12667904.939176315</v>
      </c>
      <c r="M46" s="85"/>
      <c r="N46" s="86">
        <v>51859869.240000002</v>
      </c>
      <c r="O46" s="86"/>
      <c r="P46" s="71"/>
      <c r="Q46" s="109"/>
      <c r="R46" s="109"/>
      <c r="S46" s="25"/>
      <c r="T46" s="25"/>
      <c r="U46" s="25"/>
      <c r="V46" s="25"/>
    </row>
    <row r="47" spans="1:22" ht="34.200000000000003" customHeight="1">
      <c r="A47" s="3"/>
      <c r="B47" s="3"/>
      <c r="C47" s="21"/>
      <c r="D47" s="3"/>
      <c r="E47" s="70"/>
      <c r="F47" s="96"/>
      <c r="G47" s="96"/>
      <c r="H47" s="3"/>
      <c r="I47" s="87" t="s">
        <v>24</v>
      </c>
      <c r="J47" s="88"/>
      <c r="K47" s="89"/>
      <c r="L47" s="84">
        <f>N47/L52</f>
        <v>25810227.798133764</v>
      </c>
      <c r="M47" s="85"/>
      <c r="N47" s="84">
        <v>105661910.56</v>
      </c>
      <c r="O47" s="85"/>
      <c r="P47" s="71"/>
      <c r="Q47" s="108"/>
      <c r="R47" s="108"/>
      <c r="S47" s="108"/>
      <c r="T47" s="109"/>
      <c r="U47" s="109"/>
      <c r="V47" s="25"/>
    </row>
    <row r="48" spans="1:22" s="1" customFormat="1" ht="34.200000000000003" customHeight="1">
      <c r="A48" s="3"/>
      <c r="B48" s="3"/>
      <c r="C48" s="21"/>
      <c r="D48" s="3"/>
      <c r="E48" s="70"/>
      <c r="F48" s="22"/>
      <c r="G48" s="22"/>
      <c r="H48" s="3"/>
      <c r="I48" s="87" t="s">
        <v>69</v>
      </c>
      <c r="J48" s="88"/>
      <c r="K48" s="89"/>
      <c r="L48" s="84">
        <f>N48/L52</f>
        <v>0</v>
      </c>
      <c r="M48" s="85"/>
      <c r="N48" s="84">
        <v>0</v>
      </c>
      <c r="O48" s="85"/>
      <c r="P48" s="71"/>
      <c r="Q48" s="42"/>
      <c r="R48" s="42"/>
      <c r="S48" s="42"/>
      <c r="T48" s="43"/>
      <c r="U48" s="43"/>
      <c r="V48" s="25"/>
    </row>
    <row r="49" spans="1:22" ht="32.4" customHeight="1">
      <c r="A49" s="3"/>
      <c r="B49" s="3"/>
      <c r="C49" s="3"/>
      <c r="D49" s="3"/>
      <c r="E49" s="11"/>
      <c r="F49" s="11"/>
      <c r="G49" s="11"/>
      <c r="H49" s="3"/>
      <c r="I49" s="87" t="s">
        <v>25</v>
      </c>
      <c r="J49" s="88"/>
      <c r="K49" s="89"/>
      <c r="L49" s="84">
        <f>N49/L52</f>
        <v>15015150.282092482</v>
      </c>
      <c r="M49" s="85"/>
      <c r="N49" s="84">
        <v>61469022.224830203</v>
      </c>
      <c r="O49" s="85"/>
      <c r="P49" s="71"/>
      <c r="Q49" s="108"/>
      <c r="R49" s="108"/>
      <c r="S49" s="108"/>
      <c r="T49" s="109"/>
      <c r="U49" s="109"/>
      <c r="V49" s="25"/>
    </row>
    <row r="50" spans="1:22" s="1" customFormat="1" ht="30.6" customHeight="1">
      <c r="A50" s="3"/>
      <c r="B50" s="3"/>
      <c r="C50" s="3"/>
      <c r="D50" s="3"/>
      <c r="E50" s="11"/>
      <c r="F50" s="11"/>
      <c r="G50" s="11"/>
      <c r="H50" s="3"/>
      <c r="I50" s="87" t="s">
        <v>110</v>
      </c>
      <c r="J50" s="88"/>
      <c r="K50" s="89"/>
      <c r="L50" s="84">
        <f>N50/L52</f>
        <v>638321.37867018417</v>
      </c>
      <c r="M50" s="85"/>
      <c r="N50" s="84">
        <f>I37</f>
        <v>2613160.06</v>
      </c>
      <c r="O50" s="85"/>
      <c r="P50" s="71"/>
      <c r="Q50" s="54"/>
      <c r="R50" s="81"/>
      <c r="S50" s="54"/>
      <c r="T50" s="55"/>
      <c r="U50" s="55"/>
    </row>
    <row r="51" spans="1:22" s="1" customFormat="1" ht="28.95" customHeight="1">
      <c r="A51" s="3"/>
      <c r="B51" s="3"/>
      <c r="C51" s="3"/>
      <c r="D51" s="3"/>
      <c r="E51" s="11"/>
      <c r="F51" s="11"/>
      <c r="G51" s="53"/>
      <c r="H51" s="3"/>
      <c r="I51" s="87" t="s">
        <v>26</v>
      </c>
      <c r="J51" s="88"/>
      <c r="K51" s="89"/>
      <c r="L51" s="84">
        <f>N51/L52</f>
        <v>1708923.9642459818</v>
      </c>
      <c r="M51" s="85"/>
      <c r="N51" s="84">
        <f>N49-N46-N50</f>
        <v>6995992.9248302002</v>
      </c>
      <c r="O51" s="85"/>
      <c r="P51" s="71"/>
      <c r="Q51" s="29"/>
      <c r="R51" s="29"/>
      <c r="S51" s="29"/>
      <c r="T51" s="30"/>
      <c r="U51" s="30"/>
    </row>
    <row r="52" spans="1:22" ht="31.95" customHeight="1">
      <c r="A52" s="3"/>
      <c r="B52" s="3"/>
      <c r="C52" s="3"/>
      <c r="D52" s="3"/>
      <c r="E52" s="3"/>
      <c r="F52" s="3"/>
      <c r="G52" s="3"/>
      <c r="H52" s="3"/>
      <c r="I52" s="97" t="s">
        <v>19</v>
      </c>
      <c r="J52" s="98"/>
      <c r="K52" s="99"/>
      <c r="L52" s="100">
        <v>4.0937999999999999</v>
      </c>
      <c r="M52" s="100"/>
      <c r="N52" s="100"/>
      <c r="O52" s="100"/>
    </row>
    <row r="53" spans="1:22" ht="36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2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2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2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2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2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2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2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2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2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2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22">
      <c r="E64" s="3"/>
      <c r="F64" s="3"/>
      <c r="G64" s="3"/>
      <c r="I64" s="3"/>
      <c r="J64" s="3"/>
      <c r="K64" s="3"/>
      <c r="L64" s="3"/>
      <c r="M64" s="3"/>
      <c r="N64" s="3"/>
      <c r="O64" s="3"/>
    </row>
    <row r="65" spans="5:15">
      <c r="E65" s="3"/>
      <c r="F65" s="3"/>
      <c r="G65" s="3"/>
      <c r="I65" s="3"/>
      <c r="J65" s="3"/>
      <c r="K65" s="3"/>
      <c r="L65" s="3"/>
      <c r="M65" s="3"/>
      <c r="N65" s="3"/>
      <c r="O65" s="3"/>
    </row>
    <row r="66" spans="5:15">
      <c r="I66" s="3"/>
      <c r="J66" s="3"/>
      <c r="K66" s="3"/>
      <c r="L66" s="3"/>
      <c r="M66" s="3"/>
      <c r="N66" s="3"/>
      <c r="O66" s="3"/>
    </row>
  </sheetData>
  <autoFilter ref="A3:O38"/>
  <sortState ref="B4:O20">
    <sortCondition descending="1" ref="O4:O20"/>
  </sortState>
  <mergeCells count="41">
    <mergeCell ref="Q47:S47"/>
    <mergeCell ref="Q46:R46"/>
    <mergeCell ref="T47:U47"/>
    <mergeCell ref="Q49:S49"/>
    <mergeCell ref="T49:U49"/>
    <mergeCell ref="I52:K52"/>
    <mergeCell ref="L52:O52"/>
    <mergeCell ref="A1:O1"/>
    <mergeCell ref="E42:G42"/>
    <mergeCell ref="E43:E44"/>
    <mergeCell ref="I49:K49"/>
    <mergeCell ref="L49:M49"/>
    <mergeCell ref="N49:O49"/>
    <mergeCell ref="I47:K47"/>
    <mergeCell ref="L47:M47"/>
    <mergeCell ref="N47:O47"/>
    <mergeCell ref="I42:O42"/>
    <mergeCell ref="I43:K44"/>
    <mergeCell ref="L43:M43"/>
    <mergeCell ref="A2:O2"/>
    <mergeCell ref="I51:K51"/>
    <mergeCell ref="L51:M51"/>
    <mergeCell ref="N51:O51"/>
    <mergeCell ref="I50:K50"/>
    <mergeCell ref="L50:M50"/>
    <mergeCell ref="N50:O50"/>
    <mergeCell ref="L48:M48"/>
    <mergeCell ref="N48:O48"/>
    <mergeCell ref="N45:O45"/>
    <mergeCell ref="I48:K48"/>
    <mergeCell ref="A23:O23"/>
    <mergeCell ref="A32:O32"/>
    <mergeCell ref="N43:O43"/>
    <mergeCell ref="L44:M44"/>
    <mergeCell ref="N44:O44"/>
    <mergeCell ref="F47:G47"/>
    <mergeCell ref="I46:K46"/>
    <mergeCell ref="L46:M46"/>
    <mergeCell ref="N46:O46"/>
    <mergeCell ref="I45:K45"/>
    <mergeCell ref="L45:M45"/>
  </mergeCells>
  <pageMargins left="0.19685039370078741" right="0.15748031496062992" top="0.35433070866141736" bottom="0.35433070866141736" header="0.15748031496062992" footer="0.15748031496062992"/>
  <pageSetup paperSize="9" scale="45" orientation="landscape" r:id="rId1"/>
  <rowBreaks count="1" manualBreakCount="1">
    <brk id="2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1"/>
  <sheetViews>
    <sheetView workbookViewId="0">
      <selection sqref="A1:S1"/>
    </sheetView>
  </sheetViews>
  <sheetFormatPr defaultRowHeight="13.8"/>
  <sheetData>
    <row r="1" spans="1:19">
      <c r="A1">
        <v>18</v>
      </c>
      <c r="B1">
        <v>24</v>
      </c>
      <c r="C1">
        <v>28</v>
      </c>
      <c r="D1">
        <v>30</v>
      </c>
      <c r="E1">
        <v>34</v>
      </c>
      <c r="F1">
        <v>38</v>
      </c>
      <c r="G1">
        <v>39</v>
      </c>
      <c r="H1">
        <v>47</v>
      </c>
      <c r="I1">
        <v>48</v>
      </c>
      <c r="J1">
        <v>57</v>
      </c>
      <c r="K1">
        <v>64</v>
      </c>
      <c r="L1">
        <v>65</v>
      </c>
      <c r="M1">
        <v>66</v>
      </c>
      <c r="N1">
        <v>69</v>
      </c>
      <c r="O1">
        <v>70</v>
      </c>
      <c r="P1">
        <v>72</v>
      </c>
      <c r="Q1">
        <v>88</v>
      </c>
      <c r="R1">
        <v>89</v>
      </c>
      <c r="S1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Greda</dc:creator>
  <cp:lastModifiedBy>k.mazur</cp:lastModifiedBy>
  <cp:lastPrinted>2015-02-20T14:43:43Z</cp:lastPrinted>
  <dcterms:created xsi:type="dcterms:W3CDTF">2012-10-01T08:07:18Z</dcterms:created>
  <dcterms:modified xsi:type="dcterms:W3CDTF">2015-04-16T12:16:51Z</dcterms:modified>
</cp:coreProperties>
</file>