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90" yWindow="-315" windowWidth="19200" windowHeight="11760"/>
  </bookViews>
  <sheets>
    <sheet name="Informacja 1.3 Powiat Garwolińs" sheetId="1" r:id="rId1"/>
  </sheets>
  <definedNames>
    <definedName name="_xlnm._FilterDatabase" localSheetId="0" hidden="1">'Informacja 1.3 Powiat Garwolińs'!$A$5:$N$6</definedName>
    <definedName name="_xlnm.Print_Area" localSheetId="0">'Informacja 1.3 Powiat Garwolińs'!$A$1:$O$18</definedName>
    <definedName name="_xlnm.Print_Titles" localSheetId="0">'Informacja 1.3 Powiat Garwolińs'!$4:$5</definedName>
  </definedNames>
  <calcPr calcId="125725"/>
</workbook>
</file>

<file path=xl/calcChain.xml><?xml version="1.0" encoding="utf-8"?>
<calcChain xmlns="http://schemas.openxmlformats.org/spreadsheetml/2006/main">
  <c r="K6" i="1"/>
  <c r="H16"/>
  <c r="F16" l="1"/>
  <c r="F15"/>
  <c r="F14"/>
  <c r="F13"/>
  <c r="F12"/>
  <c r="G7" l="1"/>
  <c r="K7"/>
  <c r="I7"/>
  <c r="H7"/>
  <c r="J7"/>
</calcChain>
</file>

<file path=xl/sharedStrings.xml><?xml version="1.0" encoding="utf-8"?>
<sst xmlns="http://schemas.openxmlformats.org/spreadsheetml/2006/main" count="34" uniqueCount="34">
  <si>
    <t>Lp</t>
  </si>
  <si>
    <t xml:space="preserve">Nr rejestracyjny </t>
  </si>
  <si>
    <t>Wnioskodawca</t>
  </si>
  <si>
    <t xml:space="preserve">Tytuł </t>
  </si>
  <si>
    <t>Całkowita Wartość Projektu w PLN</t>
  </si>
  <si>
    <t>Wnioskowana kwota z EFRR w PLN</t>
  </si>
  <si>
    <t>Procent maksymalnej liczby punktów możliwych do
zdobycia</t>
  </si>
  <si>
    <t>Koszty kwalifikowalne w PLN</t>
  </si>
  <si>
    <t>1.</t>
  </si>
  <si>
    <t>RAZEM:</t>
  </si>
  <si>
    <t>EURO</t>
  </si>
  <si>
    <t>PLN</t>
  </si>
  <si>
    <t>Nr w KSI SIMIK</t>
  </si>
  <si>
    <t>Wnioskowana kwota z budżetu państwa (nie zawsze wystąpi) w PLN</t>
  </si>
  <si>
    <t>Kwota wnioskowana z EFRR + budżetu państwa w PLN</t>
  </si>
  <si>
    <t>Procent dofinansowania z EFRR</t>
  </si>
  <si>
    <t>Liczba punktów uzyskana przez projekt</t>
  </si>
  <si>
    <t>kateg. interw.</t>
  </si>
  <si>
    <t>08</t>
  </si>
  <si>
    <t>Alokacja na Działanie EFRR w działaniu 1.3</t>
  </si>
  <si>
    <t>Maksymalna liczba punktów możliwa do zdobycia w Działaniu</t>
  </si>
  <si>
    <t xml:space="preserve">Pozostała alokacja środków EFRR w Działaniu 1.3 </t>
  </si>
  <si>
    <t xml:space="preserve">Wartość umożliwiająca dalszą kontraktację na podstawie comiesięcznych danych MF </t>
  </si>
  <si>
    <t>Wartość dofinansowania projektu zgodnie z proponowaną listą</t>
  </si>
  <si>
    <t>kurs Euro</t>
  </si>
  <si>
    <t>MJWPU.420-9/15</t>
  </si>
  <si>
    <t>RPMA.01.03.00-14-001/15</t>
  </si>
  <si>
    <t>Gmina Grodzisk Mazowiecki</t>
  </si>
  <si>
    <t>Kompleksowe uzbrojenie obszarów inwestycyjnych gminy Grodzisk Mazowiecki w tym terenu przeznaczonego pod utworzenie Interdyscyplinarnego Centrum Innowacji dla rozwoju innowacyjności i przedsiębiorczości na Mazowszu</t>
  </si>
  <si>
    <t>Analiza wykorzystania alokacji EFRR w ramach Działania 1.3 (kurs Euro 4,0120 PLN/EURO EBC)</t>
  </si>
  <si>
    <t>Projekty wybrane do dofinansowania znajdujące się w IWIPK z podpisanymi umowami / aneksami</t>
  </si>
  <si>
    <t>4,0120</t>
  </si>
  <si>
    <t>Zapotrzebowanie na projekty konkursowe z etapu wdrażania z podpisanymi umowami</t>
  </si>
  <si>
    <t xml:space="preserve">Załącznik do Uchwały Nr....................... Zarządu Województwa Mazowieckiego z dnia ............................. w sprawie zatwierdzenia do dofinansowania projektu Gminy Grodzisk Mazowiecki pn. „Kompleksowe uzbrojenie obszarów inwestycyjnych gminy Grodzisk Mazowiecki w tym terenu przeznaczonego pod utworzenie Interdyscyplinarnego Centrum Innowacji dla rozwoju innowacyjności i przedsiębiorczości na Mazowszu”, Priorytet I Tworzenie warunków dla rozwoju potencjału innowacyjnego i przedsiębiorczości na Mazowszu, Działanie 1.3 Kompleksowe przygotowanie terenów pod działalność gospodarczą, wpisanego do Indykatywnego Wykazu Indywidualnych Projektów Kluczowych dla RPO WM 2007-2013.
</t>
  </si>
</sst>
</file>

<file path=xl/styles.xml><?xml version="1.0" encoding="utf-8"?>
<styleSheet xmlns="http://schemas.openxmlformats.org/spreadsheetml/2006/main">
  <fonts count="12">
    <font>
      <sz val="11"/>
      <color theme="1"/>
      <name val="Czcionka tekstu podstawowego"/>
      <family val="2"/>
      <charset val="238"/>
    </font>
    <font>
      <sz val="11"/>
      <color indexed="8"/>
      <name val="Calibri"/>
      <family val="2"/>
      <charset val="238"/>
    </font>
    <font>
      <b/>
      <sz val="14"/>
      <name val="Times New Roman"/>
      <family val="1"/>
      <charset val="238"/>
    </font>
    <font>
      <sz val="14"/>
      <name val="Times New Roman"/>
      <family val="1"/>
      <charset val="238"/>
    </font>
    <font>
      <b/>
      <sz val="11"/>
      <color theme="1"/>
      <name val="Czcionka tekstu podstawowego"/>
      <family val="2"/>
      <charset val="238"/>
    </font>
    <font>
      <sz val="11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  <font>
      <sz val="14"/>
      <color theme="1"/>
      <name val="Czcionka tekstu podstawowego"/>
      <family val="2"/>
      <charset val="238"/>
    </font>
    <font>
      <b/>
      <sz val="14"/>
      <color theme="1"/>
      <name val="Czcionka tekstu podstawowego"/>
      <family val="2"/>
      <charset val="238"/>
    </font>
    <font>
      <sz val="16"/>
      <color theme="1"/>
      <name val="Times New Roman"/>
      <family val="1"/>
      <charset val="238"/>
    </font>
    <font>
      <sz val="16"/>
      <color theme="1"/>
      <name val="Czcionka tekstu podstawowego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0">
    <xf numFmtId="0" fontId="0" fillId="0" borderId="0" xfId="0"/>
    <xf numFmtId="0" fontId="0" fillId="0" borderId="0" xfId="0" applyFont="1"/>
    <xf numFmtId="10" fontId="0" fillId="0" borderId="0" xfId="0" applyNumberFormat="1" applyFont="1"/>
    <xf numFmtId="0" fontId="4" fillId="0" borderId="0" xfId="0" applyFont="1"/>
    <xf numFmtId="0" fontId="5" fillId="0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4" fontId="6" fillId="0" borderId="1" xfId="0" applyNumberFormat="1" applyFont="1" applyBorder="1" applyAlignment="1" applyProtection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 applyProtection="1">
      <alignment horizontal="center" vertical="center" wrapText="1"/>
    </xf>
    <xf numFmtId="49" fontId="7" fillId="0" borderId="1" xfId="0" applyNumberFormat="1" applyFont="1" applyFill="1" applyBorder="1" applyAlignment="1" applyProtection="1">
      <alignment horizontal="center" vertical="center" wrapText="1"/>
    </xf>
    <xf numFmtId="4" fontId="7" fillId="0" borderId="1" xfId="0" applyNumberFormat="1" applyFont="1" applyFill="1" applyBorder="1" applyAlignment="1" applyProtection="1">
      <alignment horizontal="center" vertical="center"/>
    </xf>
    <xf numFmtId="4" fontId="7" fillId="0" borderId="1" xfId="0" applyNumberFormat="1" applyFont="1" applyBorder="1" applyAlignment="1" applyProtection="1">
      <alignment horizontal="center" vertical="center"/>
    </xf>
    <xf numFmtId="10" fontId="7" fillId="0" borderId="1" xfId="0" applyNumberFormat="1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/>
    </xf>
    <xf numFmtId="0" fontId="8" fillId="0" borderId="0" xfId="0" applyFont="1"/>
    <xf numFmtId="0" fontId="9" fillId="0" borderId="0" xfId="0" applyFont="1"/>
    <xf numFmtId="10" fontId="8" fillId="0" borderId="0" xfId="0" applyNumberFormat="1" applyFont="1"/>
    <xf numFmtId="4" fontId="8" fillId="0" borderId="0" xfId="0" applyNumberFormat="1" applyFont="1"/>
    <xf numFmtId="4" fontId="6" fillId="0" borderId="2" xfId="0" applyNumberFormat="1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 applyProtection="1">
      <alignment horizontal="center" vertical="center" wrapText="1"/>
    </xf>
    <xf numFmtId="10" fontId="7" fillId="0" borderId="1" xfId="0" applyNumberFormat="1" applyFont="1" applyBorder="1" applyAlignment="1" applyProtection="1">
      <alignment horizontal="center" vertical="center"/>
    </xf>
    <xf numFmtId="4" fontId="6" fillId="0" borderId="0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0" fontId="0" fillId="0" borderId="0" xfId="0" applyBorder="1" applyAlignment="1"/>
    <xf numFmtId="0" fontId="10" fillId="0" borderId="0" xfId="0" applyFont="1" applyFill="1" applyBorder="1" applyAlignment="1">
      <alignment horizontal="center" vertical="center"/>
    </xf>
    <xf numFmtId="4" fontId="10" fillId="0" borderId="0" xfId="0" applyNumberFormat="1" applyFont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4" fontId="10" fillId="0" borderId="0" xfId="0" applyNumberFormat="1" applyFont="1" applyFill="1" applyBorder="1" applyAlignment="1">
      <alignment horizontal="center" vertical="center"/>
    </xf>
    <xf numFmtId="4" fontId="10" fillId="0" borderId="0" xfId="0" applyNumberFormat="1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center" vertical="center"/>
    </xf>
    <xf numFmtId="4" fontId="10" fillId="0" borderId="0" xfId="0" applyNumberFormat="1" applyFont="1" applyBorder="1" applyAlignment="1">
      <alignment horizontal="left" vertical="center" wrapText="1"/>
    </xf>
    <xf numFmtId="0" fontId="10" fillId="0" borderId="0" xfId="1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Font="1" applyFill="1" applyBorder="1"/>
    <xf numFmtId="0" fontId="10" fillId="0" borderId="1" xfId="0" applyFont="1" applyFill="1" applyBorder="1" applyAlignment="1">
      <alignment horizontal="left" vertical="center" wrapText="1"/>
    </xf>
    <xf numFmtId="4" fontId="10" fillId="0" borderId="1" xfId="0" applyNumberFormat="1" applyFont="1" applyFill="1" applyBorder="1" applyAlignment="1">
      <alignment horizontal="left" vertical="center" wrapText="1"/>
    </xf>
    <xf numFmtId="0" fontId="10" fillId="0" borderId="1" xfId="1" applyFont="1" applyFill="1" applyBorder="1" applyAlignment="1">
      <alignment horizontal="left" vertical="center" wrapText="1"/>
    </xf>
    <xf numFmtId="4" fontId="10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4" fontId="10" fillId="0" borderId="3" xfId="0" applyNumberFormat="1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4" fontId="10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4" fontId="10" fillId="0" borderId="4" xfId="0" applyNumberFormat="1" applyFont="1" applyFill="1" applyBorder="1" applyAlignment="1">
      <alignment horizontal="center" vertical="center"/>
    </xf>
    <xf numFmtId="49" fontId="10" fillId="0" borderId="1" xfId="1" applyNumberFormat="1" applyFont="1" applyFill="1" applyBorder="1" applyAlignment="1">
      <alignment horizontal="center" vertical="center" wrapText="1"/>
    </xf>
    <xf numFmtId="49" fontId="0" fillId="0" borderId="1" xfId="0" applyNumberFormat="1" applyFill="1" applyBorder="1" applyAlignment="1"/>
    <xf numFmtId="0" fontId="2" fillId="0" borderId="1" xfId="0" applyFont="1" applyFill="1" applyBorder="1" applyAlignment="1">
      <alignment horizontal="right" vertical="center" wrapText="1"/>
    </xf>
    <xf numFmtId="0" fontId="8" fillId="0" borderId="1" xfId="0" applyFont="1" applyFill="1" applyBorder="1" applyAlignment="1">
      <alignment vertical="center"/>
    </xf>
    <xf numFmtId="0" fontId="6" fillId="0" borderId="3" xfId="0" applyFont="1" applyBorder="1" applyAlignment="1">
      <alignment horizontal="right" vertical="center"/>
    </xf>
    <xf numFmtId="0" fontId="6" fillId="0" borderId="4" xfId="0" applyFont="1" applyBorder="1" applyAlignment="1">
      <alignment horizontal="right" vertical="center"/>
    </xf>
    <xf numFmtId="4" fontId="0" fillId="0" borderId="4" xfId="0" applyNumberForma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0" fillId="0" borderId="1" xfId="0" applyFill="1" applyBorder="1" applyAlignment="1"/>
    <xf numFmtId="0" fontId="10" fillId="0" borderId="1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</cellXfs>
  <cellStyles count="2">
    <cellStyle name="Normalny" xfId="0" builtinId="0"/>
    <cellStyle name="Normalny 5" xfId="1"/>
  </cellStyles>
  <dxfs count="2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Q20"/>
  <sheetViews>
    <sheetView tabSelected="1" view="pageBreakPreview" topLeftCell="A4" zoomScale="70" zoomScaleNormal="70" zoomScaleSheetLayoutView="70" workbookViewId="0">
      <pane ySplit="2" topLeftCell="A6" activePane="bottomLeft" state="frozen"/>
      <selection activeCell="H4" sqref="H4"/>
      <selection pane="bottomLeft" activeCell="A4" sqref="A4:O4"/>
    </sheetView>
  </sheetViews>
  <sheetFormatPr defaultRowHeight="15"/>
  <cols>
    <col min="1" max="1" width="5.125" style="1" customWidth="1"/>
    <col min="2" max="2" width="20.75" style="3" customWidth="1"/>
    <col min="3" max="3" width="17.125" style="3" customWidth="1"/>
    <col min="4" max="4" width="21.5" style="1" customWidth="1"/>
    <col min="5" max="5" width="37.75" style="1" customWidth="1"/>
    <col min="6" max="6" width="12.625" style="1" customWidth="1"/>
    <col min="7" max="7" width="18.25" style="1" customWidth="1"/>
    <col min="8" max="8" width="18.125" style="1" customWidth="1"/>
    <col min="9" max="9" width="16.375" style="1" customWidth="1"/>
    <col min="10" max="11" width="16" style="1" customWidth="1"/>
    <col min="12" max="12" width="19" style="1" customWidth="1"/>
    <col min="13" max="13" width="20.25" style="2" customWidth="1"/>
    <col min="14" max="14" width="15.5" style="1" customWidth="1"/>
    <col min="15" max="15" width="17.25" style="1" customWidth="1"/>
    <col min="16" max="16" width="19.875" style="1" customWidth="1"/>
    <col min="17" max="17" width="16.375" style="1" customWidth="1"/>
    <col min="18" max="16384" width="9" style="1"/>
  </cols>
  <sheetData>
    <row r="4" spans="1:17" ht="97.5" customHeight="1">
      <c r="A4" s="51" t="s">
        <v>33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2"/>
      <c r="P4" s="4"/>
      <c r="Q4" s="4"/>
    </row>
    <row r="5" spans="1:17" ht="177" customHeight="1">
      <c r="A5" s="19" t="s">
        <v>0</v>
      </c>
      <c r="B5" s="19" t="s">
        <v>1</v>
      </c>
      <c r="C5" s="19" t="s">
        <v>12</v>
      </c>
      <c r="D5" s="19" t="s">
        <v>2</v>
      </c>
      <c r="E5" s="19" t="s">
        <v>3</v>
      </c>
      <c r="F5" s="23" t="s">
        <v>17</v>
      </c>
      <c r="G5" s="24" t="s">
        <v>4</v>
      </c>
      <c r="H5" s="24" t="s">
        <v>7</v>
      </c>
      <c r="I5" s="24" t="s">
        <v>5</v>
      </c>
      <c r="J5" s="24" t="s">
        <v>13</v>
      </c>
      <c r="K5" s="24" t="s">
        <v>14</v>
      </c>
      <c r="L5" s="24" t="s">
        <v>15</v>
      </c>
      <c r="M5" s="24" t="s">
        <v>20</v>
      </c>
      <c r="N5" s="24" t="s">
        <v>16</v>
      </c>
      <c r="O5" s="24" t="s">
        <v>6</v>
      </c>
    </row>
    <row r="6" spans="1:17" ht="156" customHeight="1">
      <c r="A6" s="7" t="s">
        <v>8</v>
      </c>
      <c r="B6" s="35" t="s">
        <v>25</v>
      </c>
      <c r="C6" s="9" t="s">
        <v>26</v>
      </c>
      <c r="D6" s="8" t="s">
        <v>27</v>
      </c>
      <c r="E6" s="8" t="s">
        <v>28</v>
      </c>
      <c r="F6" s="9" t="s">
        <v>18</v>
      </c>
      <c r="G6" s="20">
        <v>16428970.779999999</v>
      </c>
      <c r="H6" s="10">
        <v>16428970.779999999</v>
      </c>
      <c r="I6" s="10">
        <v>13964625.16</v>
      </c>
      <c r="J6" s="10">
        <v>0</v>
      </c>
      <c r="K6" s="11">
        <f>I6+J6</f>
        <v>13964625.16</v>
      </c>
      <c r="L6" s="21">
        <v>0.85</v>
      </c>
      <c r="M6" s="28">
        <v>85</v>
      </c>
      <c r="N6" s="13">
        <v>62.5</v>
      </c>
      <c r="O6" s="12">
        <v>0.73529999999999995</v>
      </c>
    </row>
    <row r="7" spans="1:17" ht="76.5" customHeight="1">
      <c r="A7" s="14"/>
      <c r="B7" s="15"/>
      <c r="C7" s="15"/>
      <c r="D7" s="14"/>
      <c r="E7" s="53" t="s">
        <v>9</v>
      </c>
      <c r="F7" s="54"/>
      <c r="G7" s="18">
        <f>SUM(G6:G6)</f>
        <v>16428970.779999999</v>
      </c>
      <c r="H7" s="18">
        <f>SUM(H6:H6)</f>
        <v>16428970.779999999</v>
      </c>
      <c r="I7" s="18">
        <f>SUM(I6:I6)</f>
        <v>13964625.16</v>
      </c>
      <c r="J7" s="18">
        <f>SUM(J6:J6)</f>
        <v>0</v>
      </c>
      <c r="K7" s="6">
        <f>K6</f>
        <v>13964625.16</v>
      </c>
      <c r="L7" s="22"/>
      <c r="M7" s="16"/>
      <c r="N7" s="14"/>
      <c r="O7" s="17"/>
    </row>
    <row r="8" spans="1:17" ht="18">
      <c r="A8" s="14"/>
      <c r="B8" s="15"/>
      <c r="C8" s="15"/>
      <c r="D8" s="14"/>
      <c r="E8" s="14"/>
      <c r="F8" s="14"/>
      <c r="G8" s="17"/>
      <c r="H8" s="17"/>
      <c r="I8" s="17"/>
      <c r="J8" s="14"/>
      <c r="K8" s="17"/>
      <c r="L8" s="14"/>
      <c r="M8" s="16"/>
      <c r="N8" s="14"/>
    </row>
    <row r="9" spans="1:17" ht="71.25" customHeight="1">
      <c r="A9" s="14"/>
      <c r="B9" s="15"/>
      <c r="C9" s="15"/>
      <c r="D9" s="14"/>
      <c r="E9" s="58" t="s">
        <v>29</v>
      </c>
      <c r="F9" s="57"/>
      <c r="G9" s="57"/>
      <c r="H9" s="57"/>
      <c r="I9" s="57"/>
      <c r="J9" s="25"/>
      <c r="K9" s="59"/>
      <c r="L9" s="59"/>
      <c r="M9" s="59"/>
      <c r="N9" s="59"/>
    </row>
    <row r="10" spans="1:17" ht="36" customHeight="1">
      <c r="A10" s="14"/>
      <c r="B10" s="15"/>
      <c r="C10" s="15"/>
      <c r="E10" s="36"/>
      <c r="F10" s="56" t="s">
        <v>10</v>
      </c>
      <c r="G10" s="57"/>
      <c r="H10" s="56" t="s">
        <v>11</v>
      </c>
      <c r="I10" s="57"/>
      <c r="J10" s="26"/>
      <c r="K10" s="26"/>
      <c r="L10" s="26"/>
      <c r="M10" s="41"/>
      <c r="N10" s="41"/>
    </row>
    <row r="11" spans="1:17" ht="52.5" customHeight="1">
      <c r="A11" s="14"/>
      <c r="B11" s="15"/>
      <c r="C11" s="15"/>
      <c r="E11" s="37" t="s">
        <v>19</v>
      </c>
      <c r="F11" s="44">
        <v>69342355</v>
      </c>
      <c r="G11" s="48"/>
      <c r="H11" s="46">
        <v>286007563.19999999</v>
      </c>
      <c r="I11" s="47"/>
      <c r="J11" s="27"/>
      <c r="K11" s="29"/>
      <c r="L11" s="30"/>
      <c r="M11" s="40"/>
      <c r="N11" s="40"/>
    </row>
    <row r="12" spans="1:17" ht="63.75" customHeight="1">
      <c r="E12" s="38" t="s">
        <v>32</v>
      </c>
      <c r="F12" s="44">
        <f>H12/F17</f>
        <v>35269034.172482558</v>
      </c>
      <c r="G12" s="48"/>
      <c r="H12" s="46">
        <v>141499365.09999999</v>
      </c>
      <c r="I12" s="47"/>
      <c r="J12" s="27"/>
      <c r="K12" s="31"/>
      <c r="L12" s="30"/>
      <c r="M12" s="40"/>
      <c r="N12" s="40"/>
    </row>
    <row r="13" spans="1:17" ht="86.25" customHeight="1">
      <c r="E13" s="38" t="s">
        <v>30</v>
      </c>
      <c r="F13" s="44">
        <f>H13/F17</f>
        <v>24196585.022432704</v>
      </c>
      <c r="G13" s="55"/>
      <c r="H13" s="44">
        <v>97076699.109999999</v>
      </c>
      <c r="I13" s="45"/>
      <c r="J13" s="27"/>
      <c r="K13" s="31"/>
      <c r="L13" s="30"/>
      <c r="M13" s="30"/>
      <c r="N13" s="30"/>
    </row>
    <row r="14" spans="1:17" ht="63.75" customHeight="1">
      <c r="E14" s="38" t="s">
        <v>22</v>
      </c>
      <c r="F14" s="44">
        <f>H14/F17</f>
        <v>11822407.524925226</v>
      </c>
      <c r="G14" s="45"/>
      <c r="H14" s="44">
        <v>47431498.990000002</v>
      </c>
      <c r="I14" s="45"/>
      <c r="J14" s="27"/>
      <c r="K14" s="31"/>
      <c r="L14" s="30"/>
      <c r="M14" s="30"/>
      <c r="N14" s="30"/>
    </row>
    <row r="15" spans="1:17" ht="58.5" customHeight="1">
      <c r="E15" s="38" t="s">
        <v>23</v>
      </c>
      <c r="F15" s="44">
        <f>H15/F17</f>
        <v>3480714.1475573285</v>
      </c>
      <c r="G15" s="45"/>
      <c r="H15" s="44">
        <v>13964625.16</v>
      </c>
      <c r="I15" s="45"/>
      <c r="J15" s="27"/>
      <c r="K15" s="31"/>
      <c r="L15" s="30"/>
      <c r="M15" s="30"/>
      <c r="N15" s="32"/>
    </row>
    <row r="16" spans="1:17" ht="55.5" customHeight="1">
      <c r="E16" s="38" t="s">
        <v>21</v>
      </c>
      <c r="F16" s="44">
        <f>H16/F17</f>
        <v>8341693.3773678979</v>
      </c>
      <c r="G16" s="48"/>
      <c r="H16" s="46">
        <f>H14-H15</f>
        <v>33466873.830000002</v>
      </c>
      <c r="I16" s="47"/>
      <c r="J16" s="27"/>
      <c r="K16" s="31"/>
      <c r="L16" s="30"/>
      <c r="M16" s="40"/>
      <c r="N16" s="40"/>
    </row>
    <row r="17" spans="5:14" ht="48" customHeight="1">
      <c r="E17" s="39" t="s">
        <v>24</v>
      </c>
      <c r="F17" s="49" t="s">
        <v>31</v>
      </c>
      <c r="G17" s="50"/>
      <c r="H17" s="50"/>
      <c r="I17" s="50"/>
      <c r="J17" s="25"/>
      <c r="K17" s="31"/>
      <c r="L17" s="30"/>
      <c r="M17" s="40"/>
      <c r="N17" s="40"/>
    </row>
    <row r="18" spans="5:14" ht="20.25">
      <c r="K18" s="33"/>
      <c r="L18" s="30"/>
      <c r="M18" s="40"/>
      <c r="N18" s="41"/>
    </row>
    <row r="19" spans="5:14" ht="20.25">
      <c r="K19" s="34"/>
      <c r="L19" s="42"/>
      <c r="M19" s="43"/>
      <c r="N19" s="43"/>
    </row>
    <row r="20" spans="5:14">
      <c r="H20" s="5"/>
    </row>
  </sheetData>
  <protectedRanges>
    <protectedRange sqref="L6" name="wprowadzanie danych"/>
    <protectedRange sqref="K7 C6:K6" name="wprowadzanie danych_1"/>
  </protectedRanges>
  <mergeCells count="26">
    <mergeCell ref="A4:O4"/>
    <mergeCell ref="E7:F7"/>
    <mergeCell ref="F13:G13"/>
    <mergeCell ref="H13:I13"/>
    <mergeCell ref="H12:I12"/>
    <mergeCell ref="F10:G10"/>
    <mergeCell ref="H10:I10"/>
    <mergeCell ref="E9:I9"/>
    <mergeCell ref="F11:G11"/>
    <mergeCell ref="H11:I11"/>
    <mergeCell ref="F12:G12"/>
    <mergeCell ref="K9:N9"/>
    <mergeCell ref="M10:N10"/>
    <mergeCell ref="M11:N11"/>
    <mergeCell ref="M12:N12"/>
    <mergeCell ref="M18:N18"/>
    <mergeCell ref="L19:N19"/>
    <mergeCell ref="F14:G14"/>
    <mergeCell ref="H14:I14"/>
    <mergeCell ref="F15:G15"/>
    <mergeCell ref="H15:I15"/>
    <mergeCell ref="H16:I16"/>
    <mergeCell ref="F16:G16"/>
    <mergeCell ref="F17:I17"/>
    <mergeCell ref="M16:N16"/>
    <mergeCell ref="M17:N17"/>
  </mergeCells>
  <conditionalFormatting sqref="B6">
    <cfRule type="expression" dxfId="1" priority="12" stopIfTrue="1">
      <formula>AND(COUNTIF($B$38:$B$38, B6)&gt;1,NOT(ISBLANK(B6)))</formula>
    </cfRule>
  </conditionalFormatting>
  <conditionalFormatting sqref="B6">
    <cfRule type="expression" dxfId="0" priority="13" stopIfTrue="1">
      <formula>AND(COUNTIF($B$275:$B$316, B6)+COUNTIF($B$31:$B$31, B6)+COUNTIF($B$57:$B$57, B6)+COUNTIF(#REF!, B6)&gt;1,NOT(ISBLANK(B6)))</formula>
    </cfRule>
  </conditionalFormatting>
  <pageMargins left="0.15748031496062992" right="0.15748031496062992" top="0.23622047244094491" bottom="0.15748031496062992" header="0.31496062992125984" footer="0.31496062992125984"/>
  <pageSetup paperSize="9" scale="49" orientation="landscape" copies="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Informacja 1.3 Powiat Garwolińs</vt:lpstr>
      <vt:lpstr>'Informacja 1.3 Powiat Garwolińs'!Obszar_wydruku</vt:lpstr>
      <vt:lpstr>'Informacja 1.3 Powiat Garwolińs'!Tytuły_wydruku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MJWPU</dc:creator>
  <cp:lastModifiedBy>Marek Dziak</cp:lastModifiedBy>
  <cp:lastPrinted>2013-05-10T10:53:26Z</cp:lastPrinted>
  <dcterms:created xsi:type="dcterms:W3CDTF">2010-03-01T09:19:34Z</dcterms:created>
  <dcterms:modified xsi:type="dcterms:W3CDTF">2015-05-18T09:41:42Z</dcterms:modified>
</cp:coreProperties>
</file>