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60" yWindow="285" windowWidth="19200" windowHeight="12015"/>
  </bookViews>
  <sheets>
    <sheet name="Arkusz1" sheetId="1" r:id="rId1"/>
    <sheet name="Arkusz2" sheetId="2" r:id="rId2"/>
  </sheets>
  <definedNames>
    <definedName name="_xlnm._FilterDatabase" localSheetId="0" hidden="1">Arkusz1!$A$3:$O$8</definedName>
    <definedName name="_xlnm.Print_Area" localSheetId="0">Arkusz1!$A$1:$O$23</definedName>
    <definedName name="_xlnm.Print_Titles" localSheetId="0">Arkusz1!$3:$3</definedName>
  </definedNames>
  <calcPr calcId="125725"/>
</workbook>
</file>

<file path=xl/calcChain.xml><?xml version="1.0" encoding="utf-8"?>
<calcChain xmlns="http://schemas.openxmlformats.org/spreadsheetml/2006/main">
  <c r="N19" i="1"/>
  <c r="N18"/>
  <c r="N17"/>
  <c r="H6"/>
  <c r="I6"/>
  <c r="J6"/>
  <c r="K6"/>
  <c r="G6"/>
  <c r="L18" l="1"/>
  <c r="L14" l="1"/>
  <c r="L15" l="1"/>
  <c r="C6" i="2"/>
  <c r="A6"/>
  <c r="L17" i="1" l="1"/>
  <c r="L16" l="1"/>
  <c r="L13"/>
  <c r="N20" l="1"/>
  <c r="L20" l="1"/>
  <c r="L19"/>
</calcChain>
</file>

<file path=xl/sharedStrings.xml><?xml version="1.0" encoding="utf-8"?>
<sst xmlns="http://schemas.openxmlformats.org/spreadsheetml/2006/main" count="36" uniqueCount="36">
  <si>
    <t xml:space="preserve">Nr rejestracyjny </t>
  </si>
  <si>
    <t>Nr w KSI SIMIK</t>
  </si>
  <si>
    <t>Wnioskodawca / Beneficjent</t>
  </si>
  <si>
    <t>Tytuł wniosku</t>
  </si>
  <si>
    <t>kateg. interw.</t>
  </si>
  <si>
    <t>Całkowita Wartość Projektu w PLN</t>
  </si>
  <si>
    <t>Koszty kwalifikowalne w PLN</t>
  </si>
  <si>
    <t>Wnioskowana kwota z EFRR w PLN</t>
  </si>
  <si>
    <t>Wnioskowana kwota z budżetu państwa (nie zawsze wystąpi) w PLN</t>
  </si>
  <si>
    <t>Kwota wnioskowana z EFRR + budżetu państwa w PLN</t>
  </si>
  <si>
    <t>Maksymalna liczba punktów możliwa do zdobycia w konkursie</t>
  </si>
  <si>
    <t>Liczba punktów uzyskana przez projekt</t>
  </si>
  <si>
    <t>Procent maksymalnej liczby punktów możliwych do
zdobycia</t>
  </si>
  <si>
    <t>Lp.</t>
  </si>
  <si>
    <t>EURO</t>
  </si>
  <si>
    <t>PLN</t>
  </si>
  <si>
    <t xml:space="preserve"> Alokacja na Działanie EFRR</t>
  </si>
  <si>
    <t xml:space="preserve">Procent dofinansowania </t>
  </si>
  <si>
    <t>Wartość umożliwiająca dalszą kontraktację na podstawie comiesięcznych danych MF</t>
  </si>
  <si>
    <t>Kurs Euro</t>
  </si>
  <si>
    <t>Zapotrzebowanie na projekty kluczowe z Działania 6.1 (podpisane umowy)</t>
  </si>
  <si>
    <t>Pozostała alokacja w ramach Działania 6.1</t>
  </si>
  <si>
    <t>Zapotrzebowanie na projekty z Działania 6.1 na etapie wdrażania (podpisane umowy)</t>
  </si>
  <si>
    <t>Zapotrzebowanie na projekty z Działania 6.1 na etapie wdrażania (oczekujące na podpisanie umowy)</t>
  </si>
  <si>
    <t>Projekt kluczowy</t>
  </si>
  <si>
    <t>MJWPU.420-8/15</t>
  </si>
  <si>
    <t>Fundacja Edukacji i Sztuki Filmowej Macieja Ślesickiego i Bogusława Lindy LATERNA MAGICA</t>
  </si>
  <si>
    <t>Mazowieckie Centrum Kultury Medialnej</t>
  </si>
  <si>
    <t xml:space="preserve">Wartośc dofinansowania projektu kluczowego Fundacji Edukacji i Sztuki Filmowej Macieja Ślesickiego i Bogusława Lindy LATERNA MAGICA </t>
  </si>
  <si>
    <t>Analiza wykorzystania alokacji EFRR w ramach Działania 6.1 „Kultura”  
(kurs Euro                   PLN/EURO)</t>
  </si>
  <si>
    <t>MJWPU.420-10/15</t>
  </si>
  <si>
    <t>Książnica Płocka im. Władysława Broniewskiego</t>
  </si>
  <si>
    <t>Remont zabytkowej siedziby instytucji kultury - Książnicy Płockiej</t>
  </si>
  <si>
    <t>Wartośc dofinansowania projektu kluczowego Książnicy Płockiej im. Władysława Broniewskiego</t>
  </si>
  <si>
    <t xml:space="preserve">Wartość umożliwiająca dalszą kontraktację na podstawie comiesięcznych danych MF po zabezpieczeniu środków na projekty oczekujące na podpisanie umowy </t>
  </si>
  <si>
    <t>Załącznik do Uchwały Nr                         Zarządu Województwa Mazowieckiego z dnia                                 2015 r.  w sprawie zatwierdzenia do dofinansowania projektu Fundacji Edukacji i Sztuki Filmowej Macieja Ślesickiego i Bogusława Lindy LATERNA MAGICA pn. „Mazowieckie Centrum Kultury Medialnej” oraz projektu Książnicy Płockiej im. Władysława Broniewskiego pn. "Remont zabytkowej siedziby instytucji kultury - Książnicy Płockiej", Priorytet VI „Wykorzystanie walorów naturalnych i kulturowych dla rozwoju turystyki i rekreacji”, Działanie 6.1 „Kultura”, wpisanych do Indykatywnego Wykazu Indywidualnych Projektów Kluczowych dla RPO WM 2007-2013.</t>
  </si>
</sst>
</file>

<file path=xl/styles.xml><?xml version="1.0" encoding="utf-8"?>
<styleSheet xmlns="http://schemas.openxmlformats.org/spreadsheetml/2006/main">
  <numFmts count="3">
    <numFmt numFmtId="164" formatCode="&quot;RPMA.02.02.00-14-&quot;0&quot;/12&quot;"/>
    <numFmt numFmtId="165" formatCode="0.0000"/>
    <numFmt numFmtId="166" formatCode="&quot;RPMA.06.01.00-14-&quot;000&quot;/15&quot;"/>
  </numFmts>
  <fonts count="11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0" xfId="0" applyFont="1"/>
    <xf numFmtId="4" fontId="5" fillId="0" borderId="0" xfId="0" applyNumberFormat="1" applyFont="1"/>
    <xf numFmtId="4" fontId="5" fillId="0" borderId="1" xfId="0" applyNumberFormat="1" applyFont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10" fontId="8" fillId="2" borderId="1" xfId="25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4" fontId="5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164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10" fontId="5" fillId="0" borderId="7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0" fillId="0" borderId="0" xfId="0" applyNumberFormat="1"/>
    <xf numFmtId="4" fontId="5" fillId="0" borderId="0" xfId="0" applyNumberFormat="1" applyFont="1" applyAlignment="1">
      <alignment horizontal="left"/>
    </xf>
    <xf numFmtId="0" fontId="5" fillId="0" borderId="0" xfId="0" applyFont="1" applyFill="1" applyBorder="1" applyAlignment="1">
      <alignment horizontal="left" vertical="center" wrapText="1"/>
    </xf>
    <xf numFmtId="4" fontId="5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/>
    <xf numFmtId="0" fontId="5" fillId="0" borderId="0" xfId="0" applyFont="1" applyFill="1" applyBorder="1" applyAlignment="1">
      <alignment horizontal="left" vertical="center" wrapText="1"/>
    </xf>
    <xf numFmtId="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4" fontId="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/>
    <xf numFmtId="0" fontId="5" fillId="0" borderId="0" xfId="0" applyFont="1" applyFill="1" applyBorder="1" applyAlignment="1">
      <alignment horizontal="left" vertical="center"/>
    </xf>
    <xf numFmtId="4" fontId="5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10" fontId="5" fillId="0" borderId="1" xfId="0" applyNumberFormat="1" applyFont="1" applyFill="1" applyBorder="1" applyAlignment="1">
      <alignment horizontal="center" vertical="center"/>
    </xf>
    <xf numFmtId="0" fontId="5" fillId="0" borderId="0" xfId="0" quotePrefix="1" applyFont="1" applyBorder="1" applyAlignment="1">
      <alignment horizontal="center" vertical="center"/>
    </xf>
    <xf numFmtId="166" fontId="5" fillId="0" borderId="1" xfId="0" applyNumberFormat="1" applyFont="1" applyFill="1" applyBorder="1" applyAlignment="1" applyProtection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left" vertical="center"/>
    </xf>
    <xf numFmtId="0" fontId="5" fillId="0" borderId="9" xfId="0" applyFont="1" applyBorder="1" applyAlignment="1" applyProtection="1">
      <alignment horizontal="left" vertical="center"/>
    </xf>
    <xf numFmtId="0" fontId="5" fillId="0" borderId="10" xfId="0" applyFont="1" applyBorder="1" applyAlignment="1" applyProtection="1">
      <alignment horizontal="left" vertical="center"/>
    </xf>
    <xf numFmtId="0" fontId="5" fillId="0" borderId="11" xfId="0" applyFont="1" applyBorder="1" applyAlignment="1" applyProtection="1">
      <alignment horizontal="left" vertical="center"/>
    </xf>
    <xf numFmtId="0" fontId="5" fillId="0" borderId="12" xfId="0" applyFont="1" applyBorder="1" applyAlignment="1" applyProtection="1">
      <alignment horizontal="left" vertical="center"/>
    </xf>
    <xf numFmtId="0" fontId="5" fillId="0" borderId="13" xfId="0" applyFont="1" applyBorder="1" applyAlignment="1" applyProtection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3" xfId="0" applyNumberFormat="1" applyFont="1" applyBorder="1" applyAlignment="1" applyProtection="1">
      <alignment horizontal="center" vertical="center" wrapText="1"/>
      <protection locked="0"/>
    </xf>
    <xf numFmtId="4" fontId="5" fillId="0" borderId="5" xfId="0" applyNumberFormat="1" applyFont="1" applyBorder="1" applyAlignment="1" applyProtection="1">
      <alignment horizontal="center" vertical="center"/>
      <protection locked="0"/>
    </xf>
    <xf numFmtId="4" fontId="5" fillId="0" borderId="1" xfId="0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5" fillId="0" borderId="3" xfId="0" applyFont="1" applyFill="1" applyBorder="1" applyAlignment="1" applyProtection="1">
      <alignment horizontal="left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5" fillId="0" borderId="5" xfId="0" applyFont="1" applyFill="1" applyBorder="1" applyAlignment="1" applyProtection="1">
      <alignment horizontal="left" vertical="center" wrapText="1"/>
    </xf>
    <xf numFmtId="4" fontId="5" fillId="0" borderId="3" xfId="0" applyNumberFormat="1" applyFont="1" applyFill="1" applyBorder="1" applyAlignment="1" applyProtection="1">
      <alignment horizontal="center" vertical="center"/>
    </xf>
    <xf numFmtId="4" fontId="5" fillId="0" borderId="5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 applyBorder="1" applyAlignment="1">
      <alignment horizontal="center" vertical="top" wrapText="1"/>
    </xf>
    <xf numFmtId="0" fontId="5" fillId="0" borderId="3" xfId="0" applyFont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left" vertical="center" wrapText="1"/>
    </xf>
    <xf numFmtId="0" fontId="5" fillId="0" borderId="5" xfId="0" applyFont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horizontal="left" vertical="center"/>
    </xf>
    <xf numFmtId="165" fontId="5" fillId="0" borderId="1" xfId="0" applyNumberFormat="1" applyFont="1" applyBorder="1" applyAlignment="1" applyProtection="1">
      <alignment horizontal="center" vertical="center"/>
    </xf>
    <xf numFmtId="4" fontId="5" fillId="0" borderId="3" xfId="0" applyNumberFormat="1" applyFont="1" applyFill="1" applyBorder="1" applyAlignment="1" applyProtection="1">
      <alignment horizontal="center" vertical="center"/>
      <protection locked="0"/>
    </xf>
    <xf numFmtId="4" fontId="5" fillId="0" borderId="5" xfId="0" applyNumberFormat="1" applyFont="1" applyFill="1" applyBorder="1" applyAlignment="1" applyProtection="1">
      <alignment horizontal="center" vertical="center"/>
      <protection locked="0"/>
    </xf>
    <xf numFmtId="4" fontId="5" fillId="0" borderId="3" xfId="0" applyNumberFormat="1" applyFont="1" applyBorder="1" applyAlignment="1" applyProtection="1">
      <alignment horizontal="center" vertical="center"/>
    </xf>
    <xf numFmtId="4" fontId="5" fillId="0" borderId="5" xfId="0" applyNumberFormat="1" applyFont="1" applyBorder="1" applyAlignment="1" applyProtection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</cellXfs>
  <cellStyles count="26">
    <cellStyle name="Normalny" xfId="0" builtinId="0"/>
    <cellStyle name="Normalny 10" xfId="1"/>
    <cellStyle name="Normalny 10 2" xfId="2"/>
    <cellStyle name="Normalny 11" xfId="3"/>
    <cellStyle name="Normalny 13" xfId="4"/>
    <cellStyle name="Normalny 14" xfId="5"/>
    <cellStyle name="Normalny 15" xfId="6"/>
    <cellStyle name="Normalny 16" xfId="7"/>
    <cellStyle name="Normalny 17" xfId="8"/>
    <cellStyle name="Normalny 18" xfId="9"/>
    <cellStyle name="Normalny 19" xfId="10"/>
    <cellStyle name="Normalny 2" xfId="11"/>
    <cellStyle name="Normalny 20" xfId="12"/>
    <cellStyle name="Normalny 21" xfId="13"/>
    <cellStyle name="Normalny 22" xfId="14"/>
    <cellStyle name="Normalny 24" xfId="15"/>
    <cellStyle name="Normalny 25" xfId="16"/>
    <cellStyle name="Normalny 3" xfId="17"/>
    <cellStyle name="Normalny 4" xfId="18"/>
    <cellStyle name="Normalny 5" xfId="24"/>
    <cellStyle name="Normalny 6" xfId="19"/>
    <cellStyle name="Normalny 7" xfId="20"/>
    <cellStyle name="Normalny 8" xfId="21"/>
    <cellStyle name="Normalny 9" xfId="22"/>
    <cellStyle name="Procentowy" xfId="25" builtinId="5"/>
    <cellStyle name="Procentowy 2" xfId="23"/>
  </cellStyles>
  <dxfs count="0"/>
  <tableStyles count="0" defaultTableStyle="TableStyleMedium9" defaultPivotStyle="PivotStyleLight16"/>
  <colors>
    <mruColors>
      <color rgb="FFFF99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1106366</xdr:colOff>
      <xdr:row>9</xdr:row>
      <xdr:rowOff>326737</xdr:rowOff>
    </xdr:from>
    <xdr:to>
      <xdr:col>11</xdr:col>
      <xdr:colOff>522538</xdr:colOff>
      <xdr:row>9</xdr:row>
      <xdr:rowOff>530505</xdr:rowOff>
    </xdr:to>
    <xdr:sp macro="" textlink="$L$21">
      <xdr:nvSpPr>
        <xdr:cNvPr id="2" name="pole tekstowe 1"/>
        <xdr:cNvSpPr txBox="1"/>
      </xdr:nvSpPr>
      <xdr:spPr>
        <a:xfrm>
          <a:off x="17269558" y="3968218"/>
          <a:ext cx="691057" cy="2037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l"/>
          <a:fld id="{D9433C19-DBB9-4CFA-8D57-C3C317F79B0D}" type="TxLink">
            <a:rPr lang="en-US" sz="1000" b="1" i="0" u="none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pPr algn="l"/>
            <a:t>4,1289</a:t>
          </a:fld>
          <a:endParaRPr lang="pl-PL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showGridLines="0" tabSelected="1" view="pageBreakPreview" zoomScale="70" zoomScaleNormal="100" zoomScaleSheetLayoutView="70" workbookViewId="0">
      <selection activeCell="E14" sqref="E14"/>
    </sheetView>
  </sheetViews>
  <sheetFormatPr defaultRowHeight="14.25"/>
  <cols>
    <col min="1" max="1" width="7" customWidth="1"/>
    <col min="2" max="2" width="18.375" customWidth="1"/>
    <col min="3" max="3" width="22.375" style="1" customWidth="1"/>
    <col min="4" max="4" width="38.625" customWidth="1"/>
    <col min="5" max="5" width="48.25" customWidth="1"/>
    <col min="6" max="6" width="10.5" customWidth="1"/>
    <col min="7" max="11" width="16.75" customWidth="1"/>
    <col min="12" max="15" width="13.375" customWidth="1"/>
    <col min="16" max="16" width="17.75" customWidth="1"/>
  </cols>
  <sheetData>
    <row r="1" spans="1:22" ht="55.9" customHeight="1">
      <c r="A1" s="51" t="s">
        <v>35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3"/>
    </row>
    <row r="2" spans="1:22" s="1" customFormat="1" ht="37.9" customHeight="1">
      <c r="A2" s="68" t="s">
        <v>24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70"/>
    </row>
    <row r="3" spans="1:22" ht="60">
      <c r="A3" s="9" t="s">
        <v>13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1" t="s">
        <v>5</v>
      </c>
      <c r="H3" s="11" t="s">
        <v>6</v>
      </c>
      <c r="I3" s="11" t="s">
        <v>7</v>
      </c>
      <c r="J3" s="11" t="s">
        <v>8</v>
      </c>
      <c r="K3" s="11" t="s">
        <v>9</v>
      </c>
      <c r="L3" s="11" t="s">
        <v>17</v>
      </c>
      <c r="M3" s="11" t="s">
        <v>10</v>
      </c>
      <c r="N3" s="11" t="s">
        <v>11</v>
      </c>
      <c r="O3" s="12" t="s">
        <v>12</v>
      </c>
    </row>
    <row r="4" spans="1:22" ht="49.5" customHeight="1">
      <c r="A4" s="2">
        <v>1</v>
      </c>
      <c r="B4" s="16" t="s">
        <v>25</v>
      </c>
      <c r="C4" s="48">
        <v>1</v>
      </c>
      <c r="D4" s="14" t="s">
        <v>26</v>
      </c>
      <c r="E4" s="14" t="s">
        <v>27</v>
      </c>
      <c r="F4" s="2">
        <v>59</v>
      </c>
      <c r="G4" s="5">
        <v>4137549.99</v>
      </c>
      <c r="H4" s="7">
        <v>4137549.99</v>
      </c>
      <c r="I4" s="5">
        <v>2096082.82</v>
      </c>
      <c r="J4" s="5">
        <v>369896.97</v>
      </c>
      <c r="K4" s="5">
        <v>2465979.79</v>
      </c>
      <c r="L4" s="6">
        <v>0.59599999999999997</v>
      </c>
      <c r="M4" s="44">
        <v>95</v>
      </c>
      <c r="N4" s="45">
        <v>63.5</v>
      </c>
      <c r="O4" s="46">
        <v>0.66839999999999999</v>
      </c>
      <c r="P4" s="26"/>
    </row>
    <row r="5" spans="1:22" s="1" customFormat="1" ht="49.5" customHeight="1">
      <c r="A5" s="2">
        <v>2</v>
      </c>
      <c r="B5" s="16" t="s">
        <v>30</v>
      </c>
      <c r="C5" s="48">
        <v>2</v>
      </c>
      <c r="D5" s="50" t="s">
        <v>31</v>
      </c>
      <c r="E5" s="50" t="s">
        <v>32</v>
      </c>
      <c r="F5" s="2">
        <v>58</v>
      </c>
      <c r="G5" s="49">
        <v>839784.37</v>
      </c>
      <c r="H5" s="49">
        <v>839784.37</v>
      </c>
      <c r="I5" s="49">
        <v>713816.71</v>
      </c>
      <c r="J5" s="49">
        <v>0</v>
      </c>
      <c r="K5" s="49">
        <v>713816.71</v>
      </c>
      <c r="L5" s="6">
        <v>0.85</v>
      </c>
      <c r="M5" s="44">
        <v>95</v>
      </c>
      <c r="N5" s="45">
        <v>70</v>
      </c>
      <c r="O5" s="46">
        <v>0.73680000000000001</v>
      </c>
      <c r="P5" s="29"/>
    </row>
    <row r="6" spans="1:22" s="1" customFormat="1" ht="36" customHeight="1">
      <c r="A6" s="8"/>
      <c r="B6" s="17"/>
      <c r="C6" s="21"/>
      <c r="D6" s="24"/>
      <c r="E6" s="24"/>
      <c r="F6" s="25"/>
      <c r="G6" s="13">
        <f>SUM(G4:G5)</f>
        <v>4977334.3600000003</v>
      </c>
      <c r="H6" s="13">
        <f t="shared" ref="H6:K6" si="0">SUM(H4:H5)</f>
        <v>4977334.3600000003</v>
      </c>
      <c r="I6" s="13">
        <f t="shared" si="0"/>
        <v>2809899.5300000003</v>
      </c>
      <c r="J6" s="13">
        <f t="shared" si="0"/>
        <v>369896.97</v>
      </c>
      <c r="K6" s="13">
        <f t="shared" si="0"/>
        <v>3179796.5</v>
      </c>
      <c r="L6" s="26"/>
      <c r="M6" s="27"/>
      <c r="N6" s="28"/>
      <c r="O6" s="29"/>
    </row>
    <row r="7" spans="1:22" s="1" customFormat="1" ht="18.600000000000001" customHeight="1">
      <c r="A7" s="8"/>
      <c r="B7" s="17"/>
      <c r="C7" s="21"/>
      <c r="D7" s="24"/>
      <c r="E7" s="24"/>
      <c r="F7" s="8"/>
      <c r="G7" s="30"/>
      <c r="H7" s="30"/>
      <c r="I7" s="30"/>
      <c r="J7" s="30"/>
      <c r="K7" s="30"/>
      <c r="L7" s="29"/>
      <c r="M7" s="27"/>
      <c r="N7" s="28"/>
      <c r="O7" s="29"/>
    </row>
    <row r="8" spans="1:22" s="1" customFormat="1" ht="19.5" customHeight="1">
      <c r="A8" s="8"/>
      <c r="B8" s="17"/>
      <c r="C8" s="21"/>
      <c r="D8" s="24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22" s="1" customFormat="1" ht="18" customHeight="1">
      <c r="A9" s="8"/>
      <c r="B9" s="17"/>
      <c r="C9" s="21"/>
      <c r="D9" s="24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22" ht="54.75" customHeight="1">
      <c r="A10" s="8"/>
      <c r="B10" s="17"/>
      <c r="C10" s="21"/>
      <c r="D10" s="24"/>
      <c r="E10" s="54"/>
      <c r="F10" s="54"/>
      <c r="G10" s="54"/>
      <c r="H10" s="4"/>
      <c r="I10" s="56" t="s">
        <v>29</v>
      </c>
      <c r="J10" s="56"/>
      <c r="K10" s="56"/>
      <c r="L10" s="56"/>
      <c r="M10" s="56"/>
      <c r="N10" s="56"/>
      <c r="O10" s="56"/>
    </row>
    <row r="11" spans="1:22" ht="14.25" customHeight="1">
      <c r="A11" s="8"/>
      <c r="B11" s="17"/>
      <c r="C11" s="21"/>
      <c r="D11" s="24"/>
      <c r="E11" s="55"/>
      <c r="F11" s="17"/>
      <c r="G11" s="17"/>
      <c r="H11" s="3"/>
      <c r="I11" s="57" t="s">
        <v>16</v>
      </c>
      <c r="J11" s="58"/>
      <c r="K11" s="59"/>
      <c r="L11" s="63" t="s">
        <v>14</v>
      </c>
      <c r="M11" s="64"/>
      <c r="N11" s="63" t="s">
        <v>15</v>
      </c>
      <c r="O11" s="64"/>
    </row>
    <row r="12" spans="1:22" ht="48.75" customHeight="1">
      <c r="B12" s="35"/>
      <c r="C12" s="35"/>
      <c r="D12" s="40"/>
      <c r="E12" s="55"/>
      <c r="F12" s="39"/>
      <c r="G12" s="37"/>
      <c r="H12" s="3"/>
      <c r="I12" s="60"/>
      <c r="J12" s="61"/>
      <c r="K12" s="62"/>
      <c r="L12" s="65">
        <v>81000949</v>
      </c>
      <c r="M12" s="66"/>
      <c r="N12" s="67">
        <v>336455578.30210203</v>
      </c>
      <c r="O12" s="67"/>
    </row>
    <row r="13" spans="1:22" ht="48.75" customHeight="1">
      <c r="A13" s="8"/>
      <c r="B13" s="15"/>
      <c r="C13" s="35"/>
      <c r="D13" s="40"/>
      <c r="E13" s="36"/>
      <c r="F13" s="37"/>
      <c r="G13" s="39"/>
      <c r="H13" s="3"/>
      <c r="I13" s="71" t="s">
        <v>22</v>
      </c>
      <c r="J13" s="72"/>
      <c r="K13" s="73"/>
      <c r="L13" s="74">
        <f>N13/$L$21</f>
        <v>59391223.415437534</v>
      </c>
      <c r="M13" s="75"/>
      <c r="N13" s="77">
        <v>245220422.36000001</v>
      </c>
      <c r="O13" s="77"/>
      <c r="P13" s="1"/>
      <c r="Q13" s="20"/>
      <c r="R13" s="20"/>
      <c r="S13" s="20"/>
      <c r="T13" s="20"/>
      <c r="U13" s="20"/>
      <c r="V13" s="20"/>
    </row>
    <row r="14" spans="1:22" ht="48.75" customHeight="1">
      <c r="A14" s="8"/>
      <c r="B14" s="15"/>
      <c r="C14" s="35"/>
      <c r="D14" s="40"/>
      <c r="E14" s="36"/>
      <c r="F14" s="37"/>
      <c r="G14" s="39"/>
      <c r="H14" s="3"/>
      <c r="I14" s="71" t="s">
        <v>23</v>
      </c>
      <c r="J14" s="72"/>
      <c r="K14" s="73"/>
      <c r="L14" s="74">
        <f>N14/$L$21</f>
        <v>323291.91794424667</v>
      </c>
      <c r="M14" s="75"/>
      <c r="N14" s="86">
        <v>1334840</v>
      </c>
      <c r="O14" s="87"/>
      <c r="Q14" s="90"/>
      <c r="R14" s="90"/>
      <c r="S14" s="20"/>
      <c r="T14" s="20"/>
      <c r="U14" s="20"/>
      <c r="V14" s="20"/>
    </row>
    <row r="15" spans="1:22" ht="48.75" customHeight="1">
      <c r="A15" s="40"/>
      <c r="B15" s="40"/>
      <c r="C15" s="40"/>
      <c r="D15" s="40"/>
      <c r="E15" s="36"/>
      <c r="F15" s="37"/>
      <c r="G15" s="39"/>
      <c r="H15" s="3"/>
      <c r="I15" s="71" t="s">
        <v>20</v>
      </c>
      <c r="J15" s="72"/>
      <c r="K15" s="73"/>
      <c r="L15" s="74">
        <f>N15/$L$21</f>
        <v>20848547.811765846</v>
      </c>
      <c r="M15" s="75"/>
      <c r="N15" s="86">
        <v>86081569.060000002</v>
      </c>
      <c r="O15" s="87"/>
      <c r="Q15" s="91"/>
      <c r="R15" s="91"/>
      <c r="S15" s="91"/>
      <c r="T15" s="90"/>
      <c r="U15" s="90"/>
      <c r="V15" s="20"/>
    </row>
    <row r="16" spans="1:22" ht="48.75" customHeight="1">
      <c r="A16" s="8"/>
      <c r="B16" s="43"/>
      <c r="C16" s="43"/>
      <c r="D16" s="38"/>
      <c r="E16" s="41"/>
      <c r="F16" s="76"/>
      <c r="G16" s="76"/>
      <c r="H16" s="3"/>
      <c r="I16" s="79" t="s">
        <v>18</v>
      </c>
      <c r="J16" s="80"/>
      <c r="K16" s="81"/>
      <c r="L16" s="74">
        <f>N16/$L$21</f>
        <v>1248174.3060141224</v>
      </c>
      <c r="M16" s="75"/>
      <c r="N16" s="86">
        <v>5153586.8921017097</v>
      </c>
      <c r="O16" s="87"/>
      <c r="Q16" s="91"/>
      <c r="R16" s="91"/>
      <c r="S16" s="91"/>
      <c r="T16" s="90"/>
      <c r="U16" s="90"/>
      <c r="V16" s="20"/>
    </row>
    <row r="17" spans="1:21" s="1" customFormat="1" ht="48.75" customHeight="1">
      <c r="A17" s="38"/>
      <c r="B17" s="78"/>
      <c r="C17" s="78"/>
      <c r="D17" s="3"/>
      <c r="E17" s="8"/>
      <c r="F17" s="8"/>
      <c r="G17" s="8"/>
      <c r="H17" s="3"/>
      <c r="I17" s="79" t="s">
        <v>34</v>
      </c>
      <c r="J17" s="80"/>
      <c r="K17" s="81"/>
      <c r="L17" s="88">
        <f>N17/L21</f>
        <v>924882.38806987577</v>
      </c>
      <c r="M17" s="89"/>
      <c r="N17" s="86">
        <f>N16-N14</f>
        <v>3818746.8921017097</v>
      </c>
      <c r="O17" s="87"/>
      <c r="Q17" s="18"/>
      <c r="R17" s="18"/>
      <c r="S17" s="18"/>
      <c r="T17" s="19"/>
      <c r="U17" s="19"/>
    </row>
    <row r="18" spans="1:21" s="1" customFormat="1" ht="48.75" customHeight="1">
      <c r="A18" s="38"/>
      <c r="B18" s="78"/>
      <c r="C18" s="78"/>
      <c r="D18" s="3"/>
      <c r="E18" s="8"/>
      <c r="F18" s="8"/>
      <c r="G18" s="47"/>
      <c r="H18" s="3"/>
      <c r="I18" s="79" t="s">
        <v>28</v>
      </c>
      <c r="J18" s="80"/>
      <c r="K18" s="81"/>
      <c r="L18" s="88">
        <f>N18/L21</f>
        <v>507661.31899537414</v>
      </c>
      <c r="M18" s="89"/>
      <c r="N18" s="86">
        <f>I4</f>
        <v>2096082.82</v>
      </c>
      <c r="O18" s="87"/>
      <c r="Q18" s="22"/>
      <c r="R18" s="22"/>
      <c r="S18" s="22"/>
      <c r="T18" s="23"/>
      <c r="U18" s="23"/>
    </row>
    <row r="19" spans="1:21" s="1" customFormat="1" ht="48.75" customHeight="1">
      <c r="A19" s="3"/>
      <c r="B19" s="3"/>
      <c r="C19" s="3"/>
      <c r="D19" s="3"/>
      <c r="E19" s="8"/>
      <c r="F19" s="42"/>
      <c r="G19" s="8"/>
      <c r="H19" s="4"/>
      <c r="I19" s="79" t="s">
        <v>33</v>
      </c>
      <c r="J19" s="80"/>
      <c r="K19" s="81"/>
      <c r="L19" s="74">
        <f>N19/$L$21</f>
        <v>172883.02211242705</v>
      </c>
      <c r="M19" s="75"/>
      <c r="N19" s="86">
        <f>I5</f>
        <v>713816.71</v>
      </c>
      <c r="O19" s="87"/>
      <c r="Q19" s="33"/>
      <c r="R19" s="33"/>
      <c r="S19" s="33"/>
      <c r="T19" s="34"/>
      <c r="U19" s="34"/>
    </row>
    <row r="20" spans="1:21" s="1" customFormat="1" ht="48.75" customHeight="1">
      <c r="A20" s="3"/>
      <c r="B20" s="3"/>
      <c r="C20" s="3"/>
      <c r="D20" s="3"/>
      <c r="E20" s="8"/>
      <c r="F20" s="8"/>
      <c r="G20" s="42"/>
      <c r="H20" s="3"/>
      <c r="I20" s="79" t="s">
        <v>21</v>
      </c>
      <c r="J20" s="80"/>
      <c r="K20" s="81"/>
      <c r="L20" s="74">
        <f>N20/$L$21</f>
        <v>244338.04696207459</v>
      </c>
      <c r="M20" s="75"/>
      <c r="N20" s="86">
        <f>N17-N18-N19</f>
        <v>1008847.3621017097</v>
      </c>
      <c r="O20" s="87"/>
      <c r="Q20" s="22"/>
      <c r="R20" s="22"/>
      <c r="S20" s="22"/>
      <c r="T20" s="23"/>
      <c r="U20" s="23"/>
    </row>
    <row r="21" spans="1:21" ht="42" customHeight="1">
      <c r="A21" s="3"/>
      <c r="B21" s="3"/>
      <c r="C21" s="3"/>
      <c r="D21" s="3"/>
      <c r="E21" s="8"/>
      <c r="F21" s="8"/>
      <c r="G21" s="8"/>
      <c r="H21" s="3"/>
      <c r="I21" s="82" t="s">
        <v>19</v>
      </c>
      <c r="J21" s="83"/>
      <c r="K21" s="84"/>
      <c r="L21" s="85">
        <v>4.1288999999999998</v>
      </c>
      <c r="M21" s="85"/>
      <c r="N21" s="85"/>
      <c r="O21" s="85"/>
    </row>
    <row r="22" spans="1:21" ht="38.25" customHeight="1">
      <c r="A22" s="3"/>
      <c r="B22" s="3"/>
      <c r="C22" s="3"/>
      <c r="D22" s="3"/>
      <c r="E22" s="8"/>
      <c r="F22" s="8"/>
      <c r="G22" s="8"/>
      <c r="H22" s="3"/>
      <c r="I22" s="3"/>
      <c r="J22" s="3"/>
      <c r="K22" s="3"/>
      <c r="L22" s="3"/>
      <c r="M22" s="3"/>
      <c r="N22" s="3"/>
      <c r="O22" s="3"/>
      <c r="P22" s="31"/>
    </row>
    <row r="23" spans="1:21" ht="31.9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21" ht="36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2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21">
      <c r="A26" s="3"/>
      <c r="B26" s="3"/>
      <c r="C26" s="3"/>
      <c r="D26" s="3"/>
      <c r="E26" s="32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2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2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2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2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2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2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>
      <c r="A34" s="3"/>
      <c r="B34" s="3"/>
      <c r="C34" s="3"/>
      <c r="D34" s="3"/>
      <c r="E34" s="4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>
      <c r="A35" s="3"/>
      <c r="B35" s="3"/>
      <c r="C35" s="3"/>
      <c r="D35" s="3"/>
      <c r="E35" s="3"/>
      <c r="F35" s="3"/>
      <c r="G35" s="3"/>
      <c r="I35" s="3"/>
      <c r="J35" s="3"/>
      <c r="K35" s="3"/>
      <c r="L35" s="3"/>
      <c r="M35" s="3"/>
      <c r="N35" s="3"/>
      <c r="O35" s="3"/>
    </row>
    <row r="36" spans="1:15">
      <c r="A36" s="3"/>
      <c r="B36" s="3"/>
      <c r="C36" s="3"/>
      <c r="D36" s="3"/>
      <c r="E36" s="3"/>
      <c r="F36" s="3"/>
      <c r="G36" s="3"/>
    </row>
    <row r="37" spans="1:15">
      <c r="B37" s="3"/>
      <c r="C37" s="3"/>
      <c r="D37" s="3"/>
      <c r="E37" s="3"/>
      <c r="F37" s="3"/>
      <c r="G37" s="3"/>
    </row>
    <row r="38" spans="1:15">
      <c r="B38" s="3"/>
      <c r="C38" s="3"/>
      <c r="D38" s="3"/>
    </row>
  </sheetData>
  <autoFilter ref="A3:O8"/>
  <sortState ref="B60:O69">
    <sortCondition descending="1" ref="O60:O69"/>
  </sortState>
  <mergeCells count="43">
    <mergeCell ref="Q14:R14"/>
    <mergeCell ref="T15:U15"/>
    <mergeCell ref="Q16:S16"/>
    <mergeCell ref="T16:U16"/>
    <mergeCell ref="N15:O15"/>
    <mergeCell ref="Q15:S15"/>
    <mergeCell ref="N14:O14"/>
    <mergeCell ref="N16:O16"/>
    <mergeCell ref="I21:K21"/>
    <mergeCell ref="L21:O21"/>
    <mergeCell ref="N17:O17"/>
    <mergeCell ref="I17:K17"/>
    <mergeCell ref="L17:M17"/>
    <mergeCell ref="I20:K20"/>
    <mergeCell ref="L20:M20"/>
    <mergeCell ref="N20:O20"/>
    <mergeCell ref="I19:K19"/>
    <mergeCell ref="L19:M19"/>
    <mergeCell ref="N19:O19"/>
    <mergeCell ref="I18:K18"/>
    <mergeCell ref="L18:M18"/>
    <mergeCell ref="N18:O18"/>
    <mergeCell ref="I15:K15"/>
    <mergeCell ref="L15:M15"/>
    <mergeCell ref="F16:G16"/>
    <mergeCell ref="N13:O13"/>
    <mergeCell ref="B17:C18"/>
    <mergeCell ref="I14:K14"/>
    <mergeCell ref="L14:M14"/>
    <mergeCell ref="I13:K13"/>
    <mergeCell ref="L13:M13"/>
    <mergeCell ref="I16:K16"/>
    <mergeCell ref="L16:M16"/>
    <mergeCell ref="A1:O1"/>
    <mergeCell ref="E10:G10"/>
    <mergeCell ref="E11:E12"/>
    <mergeCell ref="I10:O10"/>
    <mergeCell ref="I11:K12"/>
    <mergeCell ref="L11:M11"/>
    <mergeCell ref="N11:O11"/>
    <mergeCell ref="L12:M12"/>
    <mergeCell ref="N12:O12"/>
    <mergeCell ref="A2:O2"/>
  </mergeCells>
  <pageMargins left="0.19685039370078741" right="0.15748031496062992" top="0.35433070866141736" bottom="0.35433070866141736" header="0.15748031496062992" footer="0.15748031496062992"/>
  <pageSetup paperSize="9" scale="47" orientation="landscape" r:id="rId1"/>
  <ignoredErrors>
    <ignoredError sqref="N17:O20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C6"/>
  <sheetViews>
    <sheetView workbookViewId="0">
      <selection activeCell="C18" sqref="C18"/>
    </sheetView>
  </sheetViews>
  <sheetFormatPr defaultRowHeight="14.25"/>
  <cols>
    <col min="1" max="1" width="12.375" bestFit="1" customWidth="1"/>
    <col min="3" max="3" width="12.375" bestFit="1" customWidth="1"/>
  </cols>
  <sheetData>
    <row r="3" spans="1:3">
      <c r="A3" s="31">
        <v>10384046.018967113</v>
      </c>
      <c r="B3" s="31"/>
      <c r="C3" s="31">
        <v>43130135.139779903</v>
      </c>
    </row>
    <row r="4" spans="1:3">
      <c r="A4" s="31">
        <v>9201598.3898950703</v>
      </c>
      <c r="B4" s="31"/>
      <c r="C4" s="31">
        <v>38944845.025391899</v>
      </c>
    </row>
    <row r="5" spans="1:3">
      <c r="A5" s="31"/>
      <c r="B5" s="31"/>
      <c r="C5" s="31"/>
    </row>
    <row r="6" spans="1:3">
      <c r="A6" s="31">
        <f>A3-A4</f>
        <v>1182447.6290720422</v>
      </c>
      <c r="B6" s="31"/>
      <c r="C6" s="31">
        <f>C3-C4</f>
        <v>4185290.1143880039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Arkusz1</vt:lpstr>
      <vt:lpstr>Arkusz2</vt:lpstr>
      <vt:lpstr>Arkusz1!Obszar_wydruku</vt:lpstr>
      <vt:lpstr>Arkusz1!Tytuły_wydruku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Greda</dc:creator>
  <cp:lastModifiedBy>p.ostalowski</cp:lastModifiedBy>
  <cp:lastPrinted>2014-10-29T10:42:39Z</cp:lastPrinted>
  <dcterms:created xsi:type="dcterms:W3CDTF">2012-10-01T08:07:18Z</dcterms:created>
  <dcterms:modified xsi:type="dcterms:W3CDTF">2015-06-09T09:32:07Z</dcterms:modified>
</cp:coreProperties>
</file>