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330" windowWidth="14955" windowHeight="11640" tabRatio="309"/>
  </bookViews>
  <sheets>
    <sheet name="Tabela" sheetId="3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Q40" i="3"/>
  <c r="Q37"/>
  <c r="Q36"/>
  <c r="Q33"/>
  <c r="Q32"/>
  <c r="Q29"/>
  <c r="Q28"/>
  <c r="Q24"/>
  <c r="Q20"/>
  <c r="Q17"/>
  <c r="Q16"/>
  <c r="Q13"/>
  <c r="Q12"/>
  <c r="Q9"/>
  <c r="P21"/>
  <c r="Q21" s="1"/>
  <c r="P17"/>
  <c r="L25"/>
  <c r="P25" s="1"/>
  <c r="Q25" s="1"/>
  <c r="P20" l="1"/>
  <c r="H25" l="1"/>
  <c r="G25"/>
  <c r="L28" l="1"/>
  <c r="M28"/>
  <c r="N28"/>
  <c r="O28"/>
  <c r="K21"/>
  <c r="P24"/>
  <c r="P28" s="1"/>
  <c r="K25" l="1"/>
  <c r="P7" l="1"/>
</calcChain>
</file>

<file path=xl/sharedStrings.xml><?xml version="1.0" encoding="utf-8"?>
<sst xmlns="http://schemas.openxmlformats.org/spreadsheetml/2006/main" count="187" uniqueCount="35">
  <si>
    <t>Wskaźniki</t>
  </si>
  <si>
    <t>Rok</t>
  </si>
  <si>
    <t>-</t>
  </si>
  <si>
    <t>Wart. docelowa</t>
  </si>
  <si>
    <t>Wart. bazowa</t>
  </si>
  <si>
    <t>Jednostka</t>
  </si>
  <si>
    <t>szt.</t>
  </si>
  <si>
    <t>%</t>
  </si>
  <si>
    <t>Wskaźniki realizacji celu głównego RPO WM</t>
  </si>
  <si>
    <t xml:space="preserve">Zwiększenie wartości dodanej brutto (w cenach bieżących) wg sektorów ekonomicznych </t>
  </si>
  <si>
    <t>Zwiększenie dochodów sektora gospodarstw domowych</t>
  </si>
  <si>
    <t>Zmiana Produktu Krajowego Brutto w cenach bieżących w wyniku realizacji Programu</t>
  </si>
  <si>
    <t>WSKAŹNIKI REALIZACJI CELU GŁÓWNEGO REGIONALNEGO PROGRAMU OPERACYJNEGO WOJEWÓDZTWA MAZOWIECKIEGO 2007-2013</t>
  </si>
  <si>
    <t>Ogółem</t>
  </si>
  <si>
    <t>Kod wskaźnika</t>
  </si>
  <si>
    <t>Lp</t>
  </si>
  <si>
    <t>Liczba utworzonych miejsc pracy brutto, w tym:**</t>
  </si>
  <si>
    <t>** Wskaźnik mierzony jako suma trzech wskaźników dla działań 1.5, 5.2 i 6.1 : Liczba utworzonych miejsc pracy[etatomiesiąc], Przewidywana całkowita liczba bezpośrednio utworzonych nowych etatów (EPC)[szt.] i Przewidywana całkowita liczba bezpośrednio utworzonych nowych miejsc pracy (EPC)[szt.]</t>
  </si>
  <si>
    <t>Kobiety***</t>
  </si>
  <si>
    <t>Mężczyźni***</t>
  </si>
  <si>
    <t>Liczba utworzonych miejsc pracy netto****</t>
  </si>
  <si>
    <t>**** Utworzone miejsca pracy (netto) - oznaczają liczbę dodatkowo pracujących ogółem w efekcie wdrożenia RPO - różnica pomiędzy scenariuszami "z RPO" i "bez RPO". Oszacowane na podstawie modelu HERMIN wartości docelowe pokazują stan na koniec 2013 r. - nie są to wielkości skumulowane. Wpływ realizacji programu na zmianę PKB - oznacza zmianę w poziomie PKB liczonego w cenach rynkowych stałych (w %) - różnica pomiędzy scenariuszami "z RPO" i "bez RPO". Oszacowane na podstawie modelu HERMIN wartości docelowe  pokazują skumulowany wpływ RPO w 2013 r. Oszacowania modelu HERMIN bazują na założeniu określonego rozkładu płatności w RPO, według którego największe płatności są realizowane w 2013 r., natomiast w latach 2014 - 2015 następuje ich znaczący spadek."</t>
  </si>
  <si>
    <t>Tabela 1. - Postęp fizyczny programu operacyjnego</t>
  </si>
  <si>
    <t>mld zł</t>
  </si>
  <si>
    <t>Zmniejszenie stopy bezrobocia</t>
  </si>
  <si>
    <t>R.100</t>
  </si>
  <si>
    <t>672,58**</t>
  </si>
  <si>
    <t>246,85***</t>
  </si>
  <si>
    <t>425,73***</t>
  </si>
  <si>
    <t>***wartości wskaźnika zatrudnienia "Liczba utworzonych miejsc pracy brutto" w podziale na kobiety i mężczyzn dotyczy danych rzeczywistych z ok. 80% wszystkich umów w związku z powyższym wartość realizacji nie zlicza się na wartość ogółem. Obecnie, wartość wskaźnika została obliczano na podsatwie danych z umów o dofinansowanie i okazała się mniejsza od szacunków za rok poprzedni.</t>
  </si>
  <si>
    <t>84***</t>
  </si>
  <si>
    <t>66***</t>
  </si>
  <si>
    <t>Realizacja</t>
  </si>
  <si>
    <t>Szac. Realizacja</t>
  </si>
  <si>
    <t>Załącznik I. Tabela 1. Postęp fizyczny RPO WM 2007-2013</t>
  </si>
</sst>
</file>

<file path=xl/styles.xml><?xml version="1.0" encoding="utf-8"?>
<styleSheet xmlns="http://schemas.openxmlformats.org/spreadsheetml/2006/main">
  <numFmts count="3">
    <numFmt numFmtId="43" formatCode="_-* #,##0.00\ _z_ł_-;\-* #,##0.00\ _z_ł_-;_-* &quot;-&quot;??\ _z_ł_-;_-@_-"/>
    <numFmt numFmtId="164" formatCode="#,##0.0"/>
    <numFmt numFmtId="165" formatCode="0.0%"/>
  </numFmts>
  <fonts count="6">
    <font>
      <sz val="10"/>
      <name val="Arial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55">
    <xf numFmtId="0" fontId="0" fillId="0" borderId="0" xfId="0"/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/>
    <xf numFmtId="0" fontId="1" fillId="0" borderId="3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4" fontId="1" fillId="0" borderId="2" xfId="0" applyNumberFormat="1" applyFont="1" applyFill="1" applyBorder="1" applyAlignment="1">
      <alignment horizontal="center" vertical="center" wrapText="1"/>
    </xf>
    <xf numFmtId="3" fontId="1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43" fontId="1" fillId="0" borderId="2" xfId="0" applyNumberFormat="1" applyFont="1" applyFill="1" applyBorder="1" applyAlignment="1">
      <alignment horizontal="center" vertical="center" wrapText="1"/>
    </xf>
    <xf numFmtId="164" fontId="1" fillId="0" borderId="6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5" xfId="0" applyFont="1" applyBorder="1"/>
    <xf numFmtId="165" fontId="1" fillId="0" borderId="4" xfId="1" applyNumberFormat="1" applyFont="1" applyBorder="1" applyAlignment="1">
      <alignment horizontal="center" vertical="center"/>
    </xf>
    <xf numFmtId="165" fontId="1" fillId="0" borderId="8" xfId="1" applyNumberFormat="1" applyFont="1" applyBorder="1" applyAlignment="1">
      <alignment horizontal="center" vertical="center"/>
    </xf>
    <xf numFmtId="165" fontId="1" fillId="0" borderId="7" xfId="1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0" xfId="0" applyNumberFormat="1" applyFont="1" applyAlignment="1">
      <alignment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-hotel\DC-HOTEL_PROFILE\rszablowski\Moje%20dokumenty\SPRAWOZDANIA\ROCZNE\2011\za&#322;&#261;czniki\Za&#322;&#261;cznik%20IV.%20Tabela%204.%20Post&#281;p%20fizyczny%20wg%20priorytet&#243;w-roczn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1"/>
    </sheetNames>
    <sheetDataSet>
      <sheetData sheetId="0" refreshError="1">
        <row r="279">
          <cell r="P279">
            <v>178</v>
          </cell>
        </row>
        <row r="283">
          <cell r="P283">
            <v>1048.25</v>
          </cell>
        </row>
        <row r="399">
          <cell r="P399">
            <v>0</v>
          </cell>
        </row>
        <row r="412">
          <cell r="P412">
            <v>0</v>
          </cell>
        </row>
        <row r="416">
          <cell r="P416">
            <v>9</v>
          </cell>
        </row>
        <row r="428">
          <cell r="P428">
            <v>16.8</v>
          </cell>
        </row>
        <row r="432">
          <cell r="P432">
            <v>15.779999999999998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topLeftCell="D1" zoomScaleNormal="100" workbookViewId="0">
      <selection sqref="A1:Q46"/>
    </sheetView>
  </sheetViews>
  <sheetFormatPr defaultRowHeight="11.25"/>
  <cols>
    <col min="1" max="1" width="9.140625" style="10"/>
    <col min="2" max="2" width="9.140625" style="2"/>
    <col min="3" max="4" width="26.28515625" style="2" customWidth="1"/>
    <col min="5" max="5" width="9.140625" style="2"/>
    <col min="6" max="6" width="12.7109375" style="2" customWidth="1"/>
    <col min="7" max="9" width="9.140625" style="2"/>
    <col min="10" max="10" width="12.7109375" style="2" customWidth="1"/>
    <col min="11" max="16384" width="9.140625" style="2"/>
  </cols>
  <sheetData>
    <row r="1" spans="1:17" ht="15.75">
      <c r="A1" s="14" t="s">
        <v>34</v>
      </c>
    </row>
    <row r="4" spans="1:17" ht="16.5" customHeight="1">
      <c r="A4" s="22"/>
      <c r="B4" s="29" t="s">
        <v>22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1:17" ht="16.5" customHeight="1">
      <c r="A5" s="30" t="s">
        <v>12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</row>
    <row r="6" spans="1:17" ht="11.25" customHeight="1">
      <c r="A6" s="28" t="s">
        <v>15</v>
      </c>
      <c r="B6" s="28" t="s">
        <v>14</v>
      </c>
      <c r="C6" s="28" t="s">
        <v>0</v>
      </c>
      <c r="D6" s="28"/>
      <c r="E6" s="28" t="s">
        <v>5</v>
      </c>
      <c r="F6" s="28" t="s">
        <v>1</v>
      </c>
      <c r="G6" s="28">
        <v>2007</v>
      </c>
      <c r="H6" s="28">
        <v>2008</v>
      </c>
      <c r="I6" s="28">
        <v>2009</v>
      </c>
      <c r="J6" s="28">
        <v>2010</v>
      </c>
      <c r="K6" s="28">
        <v>2011</v>
      </c>
      <c r="L6" s="28">
        <v>2012</v>
      </c>
      <c r="M6" s="28">
        <v>2013</v>
      </c>
      <c r="N6" s="28">
        <v>2014</v>
      </c>
      <c r="O6" s="28">
        <v>2015</v>
      </c>
      <c r="P6" s="28" t="s">
        <v>13</v>
      </c>
      <c r="Q6" s="28" t="s">
        <v>7</v>
      </c>
    </row>
    <row r="7" spans="1:17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>
        <f t="shared" ref="P7" si="0">J7</f>
        <v>0</v>
      </c>
      <c r="Q7" s="28"/>
    </row>
    <row r="8" spans="1:17" ht="12" customHeight="1" thickBot="1">
      <c r="A8" s="31" t="s">
        <v>8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</row>
    <row r="9" spans="1:17" ht="12.75" customHeight="1">
      <c r="A9" s="42">
        <v>1</v>
      </c>
      <c r="B9" s="32"/>
      <c r="C9" s="40" t="s">
        <v>11</v>
      </c>
      <c r="D9" s="40"/>
      <c r="E9" s="36" t="s">
        <v>7</v>
      </c>
      <c r="F9" s="6" t="s">
        <v>32</v>
      </c>
      <c r="G9" s="18">
        <v>0</v>
      </c>
      <c r="H9" s="18">
        <v>0</v>
      </c>
      <c r="I9" s="18">
        <v>0.2</v>
      </c>
      <c r="J9" s="18">
        <v>1.2</v>
      </c>
      <c r="K9" s="18">
        <v>1.6</v>
      </c>
      <c r="L9" s="18">
        <v>1.7</v>
      </c>
      <c r="M9" s="18" t="s">
        <v>2</v>
      </c>
      <c r="N9" s="18" t="s">
        <v>2</v>
      </c>
      <c r="O9" s="18" t="s">
        <v>2</v>
      </c>
      <c r="P9" s="18">
        <v>1.7</v>
      </c>
      <c r="Q9" s="24">
        <f>P9/P10</f>
        <v>1.7</v>
      </c>
    </row>
    <row r="10" spans="1:17" ht="12.75" customHeight="1">
      <c r="A10" s="43"/>
      <c r="B10" s="33"/>
      <c r="C10" s="27"/>
      <c r="D10" s="27"/>
      <c r="E10" s="37"/>
      <c r="F10" s="3" t="s">
        <v>3</v>
      </c>
      <c r="G10" s="19" t="s">
        <v>2</v>
      </c>
      <c r="H10" s="19" t="s">
        <v>2</v>
      </c>
      <c r="I10" s="19" t="s">
        <v>2</v>
      </c>
      <c r="J10" s="19" t="s">
        <v>2</v>
      </c>
      <c r="K10" s="19" t="s">
        <v>2</v>
      </c>
      <c r="L10" s="19" t="s">
        <v>2</v>
      </c>
      <c r="M10" s="19">
        <v>1.4</v>
      </c>
      <c r="N10" s="19" t="s">
        <v>2</v>
      </c>
      <c r="O10" s="19">
        <v>1</v>
      </c>
      <c r="P10" s="19">
        <v>1</v>
      </c>
      <c r="Q10" s="23"/>
    </row>
    <row r="11" spans="1:17" ht="12.75" customHeight="1">
      <c r="A11" s="43"/>
      <c r="B11" s="33"/>
      <c r="C11" s="27"/>
      <c r="D11" s="27"/>
      <c r="E11" s="37"/>
      <c r="F11" s="5" t="s">
        <v>4</v>
      </c>
      <c r="G11" s="27">
        <v>0</v>
      </c>
      <c r="H11" s="27"/>
      <c r="I11" s="27"/>
      <c r="J11" s="27"/>
      <c r="K11" s="27"/>
      <c r="L11" s="27"/>
      <c r="M11" s="27"/>
      <c r="N11" s="27"/>
      <c r="O11" s="27"/>
      <c r="P11" s="27"/>
      <c r="Q11" s="23"/>
    </row>
    <row r="12" spans="1:17" ht="12.75" customHeight="1" thickBot="1">
      <c r="A12" s="51"/>
      <c r="B12" s="34"/>
      <c r="C12" s="46"/>
      <c r="D12" s="46"/>
      <c r="E12" s="47"/>
      <c r="F12" s="7" t="s">
        <v>33</v>
      </c>
      <c r="G12" s="9" t="s">
        <v>2</v>
      </c>
      <c r="H12" s="9" t="s">
        <v>2</v>
      </c>
      <c r="I12" s="9" t="s">
        <v>2</v>
      </c>
      <c r="J12" s="9" t="s">
        <v>2</v>
      </c>
      <c r="K12" s="9" t="s">
        <v>2</v>
      </c>
      <c r="L12" s="9">
        <v>1.7</v>
      </c>
      <c r="M12" s="9">
        <v>1.4</v>
      </c>
      <c r="N12" s="9">
        <v>1.1000000000000001</v>
      </c>
      <c r="O12" s="9">
        <v>1</v>
      </c>
      <c r="P12" s="9">
        <v>1</v>
      </c>
      <c r="Q12" s="25">
        <f>P12/P10</f>
        <v>1</v>
      </c>
    </row>
    <row r="13" spans="1:17" ht="12.75" customHeight="1">
      <c r="A13" s="42">
        <v>2</v>
      </c>
      <c r="B13" s="32"/>
      <c r="C13" s="40" t="s">
        <v>24</v>
      </c>
      <c r="D13" s="40"/>
      <c r="E13" s="36" t="s">
        <v>7</v>
      </c>
      <c r="F13" s="6" t="s">
        <v>32</v>
      </c>
      <c r="G13" s="18">
        <v>0</v>
      </c>
      <c r="H13" s="18">
        <v>0</v>
      </c>
      <c r="I13" s="18">
        <v>0.16</v>
      </c>
      <c r="J13" s="18">
        <v>0.78</v>
      </c>
      <c r="K13" s="18">
        <v>0.95</v>
      </c>
      <c r="L13" s="18">
        <v>1</v>
      </c>
      <c r="M13" s="18" t="s">
        <v>2</v>
      </c>
      <c r="N13" s="18" t="s">
        <v>2</v>
      </c>
      <c r="O13" s="18" t="s">
        <v>2</v>
      </c>
      <c r="P13" s="18">
        <v>1</v>
      </c>
      <c r="Q13" s="24">
        <f>P13/P14</f>
        <v>1.8867924528301885</v>
      </c>
    </row>
    <row r="14" spans="1:17" ht="12.75" customHeight="1">
      <c r="A14" s="43"/>
      <c r="B14" s="33"/>
      <c r="C14" s="27"/>
      <c r="D14" s="27"/>
      <c r="E14" s="37"/>
      <c r="F14" s="3" t="s">
        <v>3</v>
      </c>
      <c r="G14" s="19" t="s">
        <v>2</v>
      </c>
      <c r="H14" s="19" t="s">
        <v>2</v>
      </c>
      <c r="I14" s="19" t="s">
        <v>2</v>
      </c>
      <c r="J14" s="19" t="s">
        <v>2</v>
      </c>
      <c r="K14" s="19" t="s">
        <v>2</v>
      </c>
      <c r="L14" s="19" t="s">
        <v>2</v>
      </c>
      <c r="M14" s="19">
        <v>0.79</v>
      </c>
      <c r="N14" s="19" t="s">
        <v>2</v>
      </c>
      <c r="O14" s="19">
        <v>0.53</v>
      </c>
      <c r="P14" s="19">
        <v>0.53</v>
      </c>
      <c r="Q14" s="23"/>
    </row>
    <row r="15" spans="1:17" ht="12.75" customHeight="1">
      <c r="A15" s="43"/>
      <c r="B15" s="33"/>
      <c r="C15" s="27"/>
      <c r="D15" s="27"/>
      <c r="E15" s="37"/>
      <c r="F15" s="5" t="s">
        <v>4</v>
      </c>
      <c r="G15" s="27">
        <v>0</v>
      </c>
      <c r="H15" s="27"/>
      <c r="I15" s="27"/>
      <c r="J15" s="27"/>
      <c r="K15" s="27"/>
      <c r="L15" s="27"/>
      <c r="M15" s="27"/>
      <c r="N15" s="27"/>
      <c r="O15" s="27"/>
      <c r="P15" s="27"/>
      <c r="Q15" s="23"/>
    </row>
    <row r="16" spans="1:17" ht="12.75" customHeight="1" thickBot="1">
      <c r="A16" s="44"/>
      <c r="B16" s="45"/>
      <c r="C16" s="41"/>
      <c r="D16" s="41"/>
      <c r="E16" s="38"/>
      <c r="F16" s="7" t="s">
        <v>33</v>
      </c>
      <c r="G16" s="20" t="s">
        <v>2</v>
      </c>
      <c r="H16" s="20" t="s">
        <v>2</v>
      </c>
      <c r="I16" s="20" t="s">
        <v>2</v>
      </c>
      <c r="J16" s="20" t="s">
        <v>2</v>
      </c>
      <c r="K16" s="20" t="s">
        <v>2</v>
      </c>
      <c r="L16" s="20">
        <v>1</v>
      </c>
      <c r="M16" s="20">
        <v>0.79</v>
      </c>
      <c r="N16" s="20">
        <v>0.55000000000000004</v>
      </c>
      <c r="O16" s="20">
        <v>0.53</v>
      </c>
      <c r="P16" s="20">
        <v>0.53</v>
      </c>
      <c r="Q16" s="25">
        <f>P16/P14</f>
        <v>1</v>
      </c>
    </row>
    <row r="17" spans="1:17" ht="12.75" customHeight="1">
      <c r="A17" s="42">
        <v>3</v>
      </c>
      <c r="B17" s="52" t="s">
        <v>25</v>
      </c>
      <c r="C17" s="48" t="s">
        <v>16</v>
      </c>
      <c r="D17" s="48"/>
      <c r="E17" s="36" t="s">
        <v>6</v>
      </c>
      <c r="F17" s="6" t="s">
        <v>32</v>
      </c>
      <c r="G17" s="18">
        <v>0</v>
      </c>
      <c r="H17" s="18">
        <v>0</v>
      </c>
      <c r="I17" s="18">
        <v>150</v>
      </c>
      <c r="J17" s="12" t="s">
        <v>26</v>
      </c>
      <c r="K17" s="18">
        <v>1267.83</v>
      </c>
      <c r="L17" s="18">
        <v>1872.83</v>
      </c>
      <c r="M17" s="18" t="s">
        <v>2</v>
      </c>
      <c r="N17" s="18" t="s">
        <v>2</v>
      </c>
      <c r="O17" s="18" t="s">
        <v>2</v>
      </c>
      <c r="P17" s="12">
        <f>L17</f>
        <v>1872.83</v>
      </c>
      <c r="Q17" s="24">
        <f>P17/P18</f>
        <v>0.41618444444444441</v>
      </c>
    </row>
    <row r="18" spans="1:17" ht="12.75" customHeight="1">
      <c r="A18" s="43"/>
      <c r="B18" s="53"/>
      <c r="C18" s="49"/>
      <c r="D18" s="49"/>
      <c r="E18" s="37"/>
      <c r="F18" s="3" t="s">
        <v>3</v>
      </c>
      <c r="G18" s="19" t="s">
        <v>2</v>
      </c>
      <c r="H18" s="19" t="s">
        <v>2</v>
      </c>
      <c r="I18" s="19" t="s">
        <v>2</v>
      </c>
      <c r="J18" s="4" t="s">
        <v>2</v>
      </c>
      <c r="K18" s="19" t="s">
        <v>2</v>
      </c>
      <c r="L18" s="19" t="s">
        <v>2</v>
      </c>
      <c r="M18" s="1">
        <v>3500</v>
      </c>
      <c r="N18" s="19" t="s">
        <v>2</v>
      </c>
      <c r="O18" s="1">
        <v>4500</v>
      </c>
      <c r="P18" s="1">
        <v>4500</v>
      </c>
      <c r="Q18" s="23"/>
    </row>
    <row r="19" spans="1:17" ht="12.75" customHeight="1">
      <c r="A19" s="43"/>
      <c r="B19" s="53"/>
      <c r="C19" s="49"/>
      <c r="D19" s="49"/>
      <c r="E19" s="37"/>
      <c r="F19" s="5" t="s">
        <v>4</v>
      </c>
      <c r="G19" s="27">
        <v>0</v>
      </c>
      <c r="H19" s="27"/>
      <c r="I19" s="27"/>
      <c r="J19" s="27"/>
      <c r="K19" s="27"/>
      <c r="L19" s="27"/>
      <c r="M19" s="27"/>
      <c r="N19" s="27"/>
      <c r="O19" s="27"/>
      <c r="P19" s="27"/>
      <c r="Q19" s="23"/>
    </row>
    <row r="20" spans="1:17" ht="12.75" customHeight="1" thickBot="1">
      <c r="A20" s="44"/>
      <c r="B20" s="54"/>
      <c r="C20" s="50"/>
      <c r="D20" s="50"/>
      <c r="E20" s="38"/>
      <c r="F20" s="7" t="s">
        <v>33</v>
      </c>
      <c r="G20" s="20" t="s">
        <v>2</v>
      </c>
      <c r="H20" s="20" t="s">
        <v>2</v>
      </c>
      <c r="I20" s="20" t="s">
        <v>2</v>
      </c>
      <c r="J20" s="13" t="s">
        <v>2</v>
      </c>
      <c r="K20" s="20"/>
      <c r="L20" s="20">
        <v>3356.75</v>
      </c>
      <c r="M20" s="20">
        <v>4159.45</v>
      </c>
      <c r="N20" s="20">
        <v>4556.45</v>
      </c>
      <c r="O20" s="20">
        <v>4557.45</v>
      </c>
      <c r="P20" s="17">
        <f>O20</f>
        <v>4557.45</v>
      </c>
      <c r="Q20" s="25">
        <f>P20/P18</f>
        <v>1.0127666666666666</v>
      </c>
    </row>
    <row r="21" spans="1:17" ht="12.75" customHeight="1">
      <c r="A21" s="42">
        <v>4</v>
      </c>
      <c r="B21" s="32"/>
      <c r="C21" s="48" t="s">
        <v>18</v>
      </c>
      <c r="D21" s="48"/>
      <c r="E21" s="36" t="s">
        <v>6</v>
      </c>
      <c r="F21" s="6" t="s">
        <v>32</v>
      </c>
      <c r="G21" s="18">
        <v>0</v>
      </c>
      <c r="H21" s="18">
        <v>0</v>
      </c>
      <c r="I21" s="18" t="s">
        <v>30</v>
      </c>
      <c r="J21" s="18" t="s">
        <v>27</v>
      </c>
      <c r="K21" s="18">
        <f>'[1]Tabela 1'!$P$279+'[1]Tabela 1'!$P$399+'[1]Tabela 1'!$P$412+'[1]Tabela 1'!$P$428</f>
        <v>194.8</v>
      </c>
      <c r="L21" s="21">
        <v>643.5</v>
      </c>
      <c r="M21" s="18" t="s">
        <v>2</v>
      </c>
      <c r="N21" s="18" t="s">
        <v>2</v>
      </c>
      <c r="O21" s="18" t="s">
        <v>2</v>
      </c>
      <c r="P21" s="18">
        <f>L21</f>
        <v>643.5</v>
      </c>
      <c r="Q21" s="24">
        <f>P21/P22</f>
        <v>0.28599999999999998</v>
      </c>
    </row>
    <row r="22" spans="1:17" ht="12.75" customHeight="1">
      <c r="A22" s="43"/>
      <c r="B22" s="33"/>
      <c r="C22" s="49"/>
      <c r="D22" s="49"/>
      <c r="E22" s="37"/>
      <c r="F22" s="3" t="s">
        <v>3</v>
      </c>
      <c r="G22" s="19" t="s">
        <v>2</v>
      </c>
      <c r="H22" s="19" t="s">
        <v>2</v>
      </c>
      <c r="I22" s="19" t="s">
        <v>2</v>
      </c>
      <c r="J22" s="19" t="s">
        <v>2</v>
      </c>
      <c r="K22" s="19" t="s">
        <v>2</v>
      </c>
      <c r="L22" s="19" t="s">
        <v>2</v>
      </c>
      <c r="M22" s="1">
        <v>1750</v>
      </c>
      <c r="N22" s="19" t="s">
        <v>2</v>
      </c>
      <c r="O22" s="19">
        <v>2250</v>
      </c>
      <c r="P22" s="1">
        <v>2250</v>
      </c>
      <c r="Q22" s="23"/>
    </row>
    <row r="23" spans="1:17" ht="12.75" customHeight="1">
      <c r="A23" s="43"/>
      <c r="B23" s="33"/>
      <c r="C23" s="49"/>
      <c r="D23" s="49"/>
      <c r="E23" s="37"/>
      <c r="F23" s="5" t="s">
        <v>4</v>
      </c>
      <c r="G23" s="27">
        <v>0</v>
      </c>
      <c r="H23" s="27"/>
      <c r="I23" s="27"/>
      <c r="J23" s="27"/>
      <c r="K23" s="27"/>
      <c r="L23" s="27"/>
      <c r="M23" s="27"/>
      <c r="N23" s="27"/>
      <c r="O23" s="27"/>
      <c r="P23" s="27"/>
      <c r="Q23" s="23"/>
    </row>
    <row r="24" spans="1:17" ht="12.75" customHeight="1" thickBot="1">
      <c r="A24" s="44"/>
      <c r="B24" s="45"/>
      <c r="C24" s="50"/>
      <c r="D24" s="50"/>
      <c r="E24" s="38"/>
      <c r="F24" s="7" t="s">
        <v>33</v>
      </c>
      <c r="G24" s="20" t="s">
        <v>2</v>
      </c>
      <c r="H24" s="20" t="s">
        <v>2</v>
      </c>
      <c r="I24" s="20" t="s">
        <v>2</v>
      </c>
      <c r="J24" s="20" t="s">
        <v>2</v>
      </c>
      <c r="K24" s="20" t="s">
        <v>2</v>
      </c>
      <c r="L24" s="20">
        <v>453</v>
      </c>
      <c r="M24" s="20">
        <v>744.7</v>
      </c>
      <c r="N24" s="20">
        <v>938.2</v>
      </c>
      <c r="O24" s="20">
        <v>994.2</v>
      </c>
      <c r="P24" s="20">
        <f>O24</f>
        <v>994.2</v>
      </c>
      <c r="Q24" s="25">
        <f>P24/P22</f>
        <v>0.44186666666666669</v>
      </c>
    </row>
    <row r="25" spans="1:17" ht="12.75" customHeight="1">
      <c r="A25" s="42">
        <v>5</v>
      </c>
      <c r="B25" s="32"/>
      <c r="C25" s="48" t="s">
        <v>19</v>
      </c>
      <c r="D25" s="48"/>
      <c r="E25" s="36" t="s">
        <v>6</v>
      </c>
      <c r="F25" s="6" t="s">
        <v>32</v>
      </c>
      <c r="G25" s="18">
        <f>G17-G21</f>
        <v>0</v>
      </c>
      <c r="H25" s="18">
        <f t="shared" ref="H25" si="1">H17-H21</f>
        <v>0</v>
      </c>
      <c r="I25" s="18" t="s">
        <v>31</v>
      </c>
      <c r="J25" s="18" t="s">
        <v>28</v>
      </c>
      <c r="K25" s="16">
        <f>'[1]Tabela 1'!$P$283+'[1]Tabela 1'!$P$416+'[1]Tabela 1'!$P$432</f>
        <v>1073.03</v>
      </c>
      <c r="L25" s="21">
        <f>L17-L21</f>
        <v>1229.33</v>
      </c>
      <c r="M25" s="18" t="s">
        <v>2</v>
      </c>
      <c r="N25" s="18" t="s">
        <v>2</v>
      </c>
      <c r="O25" s="18" t="s">
        <v>2</v>
      </c>
      <c r="P25" s="12">
        <f>L25</f>
        <v>1229.33</v>
      </c>
      <c r="Q25" s="24">
        <f>P25/P26</f>
        <v>0.5463688888888889</v>
      </c>
    </row>
    <row r="26" spans="1:17" ht="12.75" customHeight="1">
      <c r="A26" s="43"/>
      <c r="B26" s="33"/>
      <c r="C26" s="49"/>
      <c r="D26" s="49"/>
      <c r="E26" s="37"/>
      <c r="F26" s="3" t="s">
        <v>3</v>
      </c>
      <c r="G26" s="19" t="s">
        <v>2</v>
      </c>
      <c r="H26" s="19" t="s">
        <v>2</v>
      </c>
      <c r="I26" s="19" t="s">
        <v>2</v>
      </c>
      <c r="J26" s="19" t="s">
        <v>2</v>
      </c>
      <c r="K26" s="19" t="s">
        <v>2</v>
      </c>
      <c r="L26" s="19" t="s">
        <v>2</v>
      </c>
      <c r="M26" s="1">
        <v>1750</v>
      </c>
      <c r="N26" s="19" t="s">
        <v>2</v>
      </c>
      <c r="O26" s="1">
        <v>2250</v>
      </c>
      <c r="P26" s="1">
        <v>2250</v>
      </c>
      <c r="Q26" s="23"/>
    </row>
    <row r="27" spans="1:17" ht="12.75" customHeight="1">
      <c r="A27" s="43"/>
      <c r="B27" s="33"/>
      <c r="C27" s="49"/>
      <c r="D27" s="49"/>
      <c r="E27" s="37"/>
      <c r="F27" s="5" t="s">
        <v>4</v>
      </c>
      <c r="G27" s="27">
        <v>0</v>
      </c>
      <c r="H27" s="27"/>
      <c r="I27" s="27"/>
      <c r="J27" s="27"/>
      <c r="K27" s="27"/>
      <c r="L27" s="27"/>
      <c r="M27" s="27"/>
      <c r="N27" s="27"/>
      <c r="O27" s="27"/>
      <c r="P27" s="27"/>
      <c r="Q27" s="23"/>
    </row>
    <row r="28" spans="1:17" ht="12.75" customHeight="1" thickBot="1">
      <c r="A28" s="44"/>
      <c r="B28" s="45"/>
      <c r="C28" s="50"/>
      <c r="D28" s="50"/>
      <c r="E28" s="38"/>
      <c r="F28" s="7" t="s">
        <v>33</v>
      </c>
      <c r="G28" s="20" t="s">
        <v>2</v>
      </c>
      <c r="H28" s="20" t="s">
        <v>2</v>
      </c>
      <c r="I28" s="20" t="s">
        <v>2</v>
      </c>
      <c r="J28" s="20" t="s">
        <v>2</v>
      </c>
      <c r="K28" s="17" t="s">
        <v>2</v>
      </c>
      <c r="L28" s="17">
        <f t="shared" ref="L28:P28" si="2">L20-L24</f>
        <v>2903.75</v>
      </c>
      <c r="M28" s="17">
        <f t="shared" si="2"/>
        <v>3414.75</v>
      </c>
      <c r="N28" s="17">
        <f t="shared" si="2"/>
        <v>3618.25</v>
      </c>
      <c r="O28" s="17">
        <f t="shared" si="2"/>
        <v>3563.25</v>
      </c>
      <c r="P28" s="17">
        <f t="shared" si="2"/>
        <v>3563.25</v>
      </c>
      <c r="Q28" s="25">
        <f>P28/P26</f>
        <v>1.5836666666666666</v>
      </c>
    </row>
    <row r="29" spans="1:17" ht="12.75" customHeight="1">
      <c r="A29" s="42">
        <v>6</v>
      </c>
      <c r="B29" s="32"/>
      <c r="C29" s="40" t="s">
        <v>20</v>
      </c>
      <c r="D29" s="40"/>
      <c r="E29" s="36" t="s">
        <v>6</v>
      </c>
      <c r="F29" s="6" t="s">
        <v>32</v>
      </c>
      <c r="G29" s="18">
        <v>0</v>
      </c>
      <c r="H29" s="18">
        <v>20</v>
      </c>
      <c r="I29" s="15">
        <v>3150</v>
      </c>
      <c r="J29" s="15">
        <v>15630</v>
      </c>
      <c r="K29" s="15">
        <v>19260</v>
      </c>
      <c r="L29" s="15">
        <v>20380</v>
      </c>
      <c r="M29" s="15" t="s">
        <v>2</v>
      </c>
      <c r="N29" s="15" t="s">
        <v>2</v>
      </c>
      <c r="O29" s="15" t="s">
        <v>2</v>
      </c>
      <c r="P29" s="15">
        <v>20380</v>
      </c>
      <c r="Q29" s="24">
        <f>P29/P30</f>
        <v>0.99950956351152531</v>
      </c>
    </row>
    <row r="30" spans="1:17" ht="12.75" customHeight="1">
      <c r="A30" s="43"/>
      <c r="B30" s="33"/>
      <c r="C30" s="27"/>
      <c r="D30" s="27"/>
      <c r="E30" s="37"/>
      <c r="F30" s="3" t="s">
        <v>3</v>
      </c>
      <c r="G30" s="19" t="s">
        <v>2</v>
      </c>
      <c r="H30" s="19" t="s">
        <v>2</v>
      </c>
      <c r="I30" s="1" t="s">
        <v>2</v>
      </c>
      <c r="J30" s="1" t="s">
        <v>2</v>
      </c>
      <c r="K30" s="1" t="s">
        <v>2</v>
      </c>
      <c r="L30" s="1" t="s">
        <v>2</v>
      </c>
      <c r="M30" s="1">
        <v>20380</v>
      </c>
      <c r="N30" s="1" t="s">
        <v>2</v>
      </c>
      <c r="O30" s="1">
        <v>20390</v>
      </c>
      <c r="P30" s="1">
        <v>20390</v>
      </c>
      <c r="Q30" s="23"/>
    </row>
    <row r="31" spans="1:17" ht="12.75" customHeight="1">
      <c r="A31" s="43"/>
      <c r="B31" s="33"/>
      <c r="C31" s="27"/>
      <c r="D31" s="27"/>
      <c r="E31" s="37"/>
      <c r="F31" s="5" t="s">
        <v>4</v>
      </c>
      <c r="G31" s="27">
        <v>0</v>
      </c>
      <c r="H31" s="27"/>
      <c r="I31" s="27"/>
      <c r="J31" s="27"/>
      <c r="K31" s="27"/>
      <c r="L31" s="27"/>
      <c r="M31" s="27"/>
      <c r="N31" s="27"/>
      <c r="O31" s="27"/>
      <c r="P31" s="27"/>
      <c r="Q31" s="23"/>
    </row>
    <row r="32" spans="1:17" ht="12.75" customHeight="1" thickBot="1">
      <c r="A32" s="44"/>
      <c r="B32" s="45"/>
      <c r="C32" s="41"/>
      <c r="D32" s="41"/>
      <c r="E32" s="38"/>
      <c r="F32" s="7" t="s">
        <v>33</v>
      </c>
      <c r="G32" s="20" t="s">
        <v>2</v>
      </c>
      <c r="H32" s="20" t="s">
        <v>2</v>
      </c>
      <c r="I32" s="13" t="s">
        <v>2</v>
      </c>
      <c r="J32" s="13" t="s">
        <v>2</v>
      </c>
      <c r="K32" s="13" t="s">
        <v>2</v>
      </c>
      <c r="L32" s="13">
        <v>20380</v>
      </c>
      <c r="M32" s="13">
        <v>20380</v>
      </c>
      <c r="N32" s="13">
        <v>20390</v>
      </c>
      <c r="O32" s="13">
        <v>20390</v>
      </c>
      <c r="P32" s="13">
        <v>20390</v>
      </c>
      <c r="Q32" s="25">
        <f>P32/P30</f>
        <v>1</v>
      </c>
    </row>
    <row r="33" spans="1:17" ht="12.75" customHeight="1">
      <c r="A33" s="42">
        <v>7</v>
      </c>
      <c r="B33" s="32"/>
      <c r="C33" s="40" t="s">
        <v>9</v>
      </c>
      <c r="D33" s="40"/>
      <c r="E33" s="36" t="s">
        <v>23</v>
      </c>
      <c r="F33" s="6" t="s">
        <v>32</v>
      </c>
      <c r="G33" s="18">
        <v>0</v>
      </c>
      <c r="H33" s="18">
        <v>0</v>
      </c>
      <c r="I33" s="18">
        <v>0.49</v>
      </c>
      <c r="J33" s="18">
        <v>2.71</v>
      </c>
      <c r="K33" s="18">
        <v>3.98</v>
      </c>
      <c r="L33" s="18">
        <v>4.5999999999999996</v>
      </c>
      <c r="M33" s="18" t="s">
        <v>2</v>
      </c>
      <c r="N33" s="18" t="s">
        <v>2</v>
      </c>
      <c r="O33" s="18" t="s">
        <v>2</v>
      </c>
      <c r="P33" s="18">
        <v>4.5999999999999996</v>
      </c>
      <c r="Q33" s="24">
        <f>P33/P34</f>
        <v>1.3855421686746987</v>
      </c>
    </row>
    <row r="34" spans="1:17" ht="12.75" customHeight="1">
      <c r="A34" s="43"/>
      <c r="B34" s="33"/>
      <c r="C34" s="27"/>
      <c r="D34" s="27"/>
      <c r="E34" s="37"/>
      <c r="F34" s="3" t="s">
        <v>3</v>
      </c>
      <c r="G34" s="19" t="s">
        <v>2</v>
      </c>
      <c r="H34" s="19" t="s">
        <v>2</v>
      </c>
      <c r="I34" s="19" t="s">
        <v>2</v>
      </c>
      <c r="J34" s="19" t="s">
        <v>2</v>
      </c>
      <c r="K34" s="19" t="s">
        <v>2</v>
      </c>
      <c r="L34" s="19" t="s">
        <v>2</v>
      </c>
      <c r="M34" s="4">
        <v>4.21</v>
      </c>
      <c r="N34" s="19" t="s">
        <v>2</v>
      </c>
      <c r="O34" s="19">
        <v>3.32</v>
      </c>
      <c r="P34" s="4">
        <v>3.32</v>
      </c>
      <c r="Q34" s="23"/>
    </row>
    <row r="35" spans="1:17" ht="12.75" customHeight="1">
      <c r="A35" s="43"/>
      <c r="B35" s="33"/>
      <c r="C35" s="27"/>
      <c r="D35" s="27"/>
      <c r="E35" s="37"/>
      <c r="F35" s="5" t="s">
        <v>4</v>
      </c>
      <c r="G35" s="27">
        <v>0</v>
      </c>
      <c r="H35" s="27"/>
      <c r="I35" s="27"/>
      <c r="J35" s="27"/>
      <c r="K35" s="27"/>
      <c r="L35" s="27"/>
      <c r="M35" s="27"/>
      <c r="N35" s="27"/>
      <c r="O35" s="27"/>
      <c r="P35" s="27"/>
      <c r="Q35" s="23"/>
    </row>
    <row r="36" spans="1:17" ht="12.75" customHeight="1" thickBot="1">
      <c r="A36" s="44"/>
      <c r="B36" s="45"/>
      <c r="C36" s="41"/>
      <c r="D36" s="41"/>
      <c r="E36" s="38"/>
      <c r="F36" s="7" t="s">
        <v>33</v>
      </c>
      <c r="G36" s="20" t="s">
        <v>2</v>
      </c>
      <c r="H36" s="20" t="s">
        <v>2</v>
      </c>
      <c r="I36" s="20" t="s">
        <v>2</v>
      </c>
      <c r="J36" s="20" t="s">
        <v>2</v>
      </c>
      <c r="K36" s="20" t="s">
        <v>2</v>
      </c>
      <c r="L36" s="20">
        <v>4.5999999999999996</v>
      </c>
      <c r="M36" s="20">
        <v>4.21</v>
      </c>
      <c r="N36" s="20">
        <v>3.4299999999999997</v>
      </c>
      <c r="O36" s="20">
        <v>3.3200000000000003</v>
      </c>
      <c r="P36" s="20">
        <v>3.3200000000000003</v>
      </c>
      <c r="Q36" s="25">
        <f>P36/P34</f>
        <v>1.0000000000000002</v>
      </c>
    </row>
    <row r="37" spans="1:17" ht="12.75" customHeight="1">
      <c r="A37" s="42">
        <v>8</v>
      </c>
      <c r="B37" s="32"/>
      <c r="C37" s="40" t="s">
        <v>10</v>
      </c>
      <c r="D37" s="40"/>
      <c r="E37" s="36" t="s">
        <v>23</v>
      </c>
      <c r="F37" s="6" t="s">
        <v>32</v>
      </c>
      <c r="G37" s="18">
        <v>0</v>
      </c>
      <c r="H37" s="18">
        <v>0</v>
      </c>
      <c r="I37" s="18">
        <v>0.48</v>
      </c>
      <c r="J37" s="18">
        <v>2.54</v>
      </c>
      <c r="K37" s="18">
        <v>3.51</v>
      </c>
      <c r="L37" s="18">
        <v>4.07</v>
      </c>
      <c r="M37" s="18" t="s">
        <v>2</v>
      </c>
      <c r="N37" s="18" t="s">
        <v>2</v>
      </c>
      <c r="O37" s="18" t="s">
        <v>2</v>
      </c>
      <c r="P37" s="18">
        <v>4.07</v>
      </c>
      <c r="Q37" s="24">
        <f>P37/P38</f>
        <v>1.4083044982698962</v>
      </c>
    </row>
    <row r="38" spans="1:17" ht="12.75" customHeight="1">
      <c r="A38" s="43"/>
      <c r="B38" s="33"/>
      <c r="C38" s="27"/>
      <c r="D38" s="27"/>
      <c r="E38" s="37"/>
      <c r="F38" s="3" t="s">
        <v>3</v>
      </c>
      <c r="G38" s="19" t="s">
        <v>2</v>
      </c>
      <c r="H38" s="19" t="s">
        <v>2</v>
      </c>
      <c r="I38" s="19" t="s">
        <v>2</v>
      </c>
      <c r="J38" s="19" t="s">
        <v>2</v>
      </c>
      <c r="K38" s="19" t="s">
        <v>2</v>
      </c>
      <c r="L38" s="19" t="s">
        <v>2</v>
      </c>
      <c r="M38" s="4">
        <v>3.66</v>
      </c>
      <c r="N38" s="19" t="s">
        <v>2</v>
      </c>
      <c r="O38" s="19">
        <v>2.89</v>
      </c>
      <c r="P38" s="4">
        <v>2.89</v>
      </c>
      <c r="Q38" s="23"/>
    </row>
    <row r="39" spans="1:17" ht="12.75" customHeight="1">
      <c r="A39" s="43"/>
      <c r="B39" s="33"/>
      <c r="C39" s="27"/>
      <c r="D39" s="27"/>
      <c r="E39" s="37"/>
      <c r="F39" s="5" t="s">
        <v>4</v>
      </c>
      <c r="G39" s="27">
        <v>0</v>
      </c>
      <c r="H39" s="27"/>
      <c r="I39" s="27"/>
      <c r="J39" s="27"/>
      <c r="K39" s="27"/>
      <c r="L39" s="27"/>
      <c r="M39" s="27"/>
      <c r="N39" s="27"/>
      <c r="O39" s="27"/>
      <c r="P39" s="27"/>
      <c r="Q39" s="23"/>
    </row>
    <row r="40" spans="1:17" ht="12.75" customHeight="1" thickBot="1">
      <c r="A40" s="44"/>
      <c r="B40" s="45"/>
      <c r="C40" s="41"/>
      <c r="D40" s="41"/>
      <c r="E40" s="38"/>
      <c r="F40" s="8" t="s">
        <v>33</v>
      </c>
      <c r="G40" s="20" t="s">
        <v>2</v>
      </c>
      <c r="H40" s="20" t="s">
        <v>2</v>
      </c>
      <c r="I40" s="20" t="s">
        <v>2</v>
      </c>
      <c r="J40" s="20" t="s">
        <v>2</v>
      </c>
      <c r="K40" s="20" t="s">
        <v>2</v>
      </c>
      <c r="L40" s="20">
        <v>4.07</v>
      </c>
      <c r="M40" s="20">
        <v>3.66</v>
      </c>
      <c r="N40" s="20">
        <v>2.89</v>
      </c>
      <c r="O40" s="20">
        <v>2.89</v>
      </c>
      <c r="P40" s="20">
        <v>2.89</v>
      </c>
      <c r="Q40" s="26">
        <f>P40/P38</f>
        <v>1</v>
      </c>
    </row>
    <row r="43" spans="1:17">
      <c r="A43" s="2"/>
    </row>
    <row r="44" spans="1:17" s="11" customFormat="1" ht="26.25" customHeight="1">
      <c r="A44" s="39" t="s">
        <v>17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</row>
    <row r="45" spans="1:17" ht="23.25" customHeight="1">
      <c r="A45" s="35" t="s">
        <v>29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</row>
    <row r="46" spans="1:17" ht="54.75" customHeight="1">
      <c r="A46" s="35" t="s">
        <v>21</v>
      </c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</row>
  </sheetData>
  <mergeCells count="62">
    <mergeCell ref="A46:N46"/>
    <mergeCell ref="J6:J7"/>
    <mergeCell ref="K6:K7"/>
    <mergeCell ref="A6:A7"/>
    <mergeCell ref="A9:A12"/>
    <mergeCell ref="C6:D7"/>
    <mergeCell ref="E6:E7"/>
    <mergeCell ref="F6:F7"/>
    <mergeCell ref="A13:A16"/>
    <mergeCell ref="A17:A20"/>
    <mergeCell ref="A21:A24"/>
    <mergeCell ref="A25:A28"/>
    <mergeCell ref="I6:I7"/>
    <mergeCell ref="E21:E24"/>
    <mergeCell ref="C25:D28"/>
    <mergeCell ref="B17:B20"/>
    <mergeCell ref="E17:E20"/>
    <mergeCell ref="B33:B36"/>
    <mergeCell ref="B37:B40"/>
    <mergeCell ref="E33:E36"/>
    <mergeCell ref="C37:D40"/>
    <mergeCell ref="C17:D20"/>
    <mergeCell ref="C21:D24"/>
    <mergeCell ref="E25:E28"/>
    <mergeCell ref="C33:D36"/>
    <mergeCell ref="B21:B24"/>
    <mergeCell ref="B25:B28"/>
    <mergeCell ref="B29:B32"/>
    <mergeCell ref="E13:E16"/>
    <mergeCell ref="G6:G7"/>
    <mergeCell ref="N6:N7"/>
    <mergeCell ref="H6:H7"/>
    <mergeCell ref="L6:L7"/>
    <mergeCell ref="M6:M7"/>
    <mergeCell ref="G15:P15"/>
    <mergeCell ref="A45:N45"/>
    <mergeCell ref="E37:E40"/>
    <mergeCell ref="A44:N44"/>
    <mergeCell ref="C29:D32"/>
    <mergeCell ref="E29:E32"/>
    <mergeCell ref="A33:A36"/>
    <mergeCell ref="A37:A40"/>
    <mergeCell ref="A29:A32"/>
    <mergeCell ref="G39:P39"/>
    <mergeCell ref="G35:P35"/>
    <mergeCell ref="G31:P31"/>
    <mergeCell ref="G27:P27"/>
    <mergeCell ref="G19:P19"/>
    <mergeCell ref="G23:P23"/>
    <mergeCell ref="Q6:Q7"/>
    <mergeCell ref="B4:Q4"/>
    <mergeCell ref="A5:Q5"/>
    <mergeCell ref="A8:Q8"/>
    <mergeCell ref="G11:P11"/>
    <mergeCell ref="B6:B7"/>
    <mergeCell ref="B9:B12"/>
    <mergeCell ref="B13:B16"/>
    <mergeCell ref="O6:O7"/>
    <mergeCell ref="P6:P7"/>
    <mergeCell ref="C9:D12"/>
    <mergeCell ref="E9:E12"/>
    <mergeCell ref="C13:D16"/>
  </mergeCells>
  <printOptions horizontalCentered="1"/>
  <pageMargins left="0.70866141732283472" right="0.70866141732283472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Tabela</vt:lpstr>
    </vt:vector>
  </TitlesOfParts>
  <Company>UMWM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Gość</dc:creator>
  <cp:lastModifiedBy>mskarzynska</cp:lastModifiedBy>
  <cp:lastPrinted>2013-04-26T06:49:35Z</cp:lastPrinted>
  <dcterms:created xsi:type="dcterms:W3CDTF">2008-03-11T08:09:06Z</dcterms:created>
  <dcterms:modified xsi:type="dcterms:W3CDTF">2013-04-26T06:49:41Z</dcterms:modified>
</cp:coreProperties>
</file>