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-315" windowWidth="19200" windowHeight="11760"/>
  </bookViews>
  <sheets>
    <sheet name="Uchwala SPZOZy Wyszków i Niekła" sheetId="1" r:id="rId1"/>
  </sheets>
  <definedNames>
    <definedName name="_xlnm._FilterDatabase" localSheetId="0" hidden="1">'Uchwala SPZOZy Wyszków i Niekła'!$A$5:$N$6</definedName>
    <definedName name="_xlnm.Print_Area" localSheetId="0">'Uchwala SPZOZy Wyszków i Niekła'!$A$1:$O$13</definedName>
    <definedName name="_xlnm.Print_Titles" localSheetId="0">'Uchwala SPZOZy Wyszków i Niekła'!$4:$5</definedName>
  </definedNames>
  <calcPr calcId="125725"/>
</workbook>
</file>

<file path=xl/calcChain.xml><?xml version="1.0" encoding="utf-8"?>
<calcChain xmlns="http://schemas.openxmlformats.org/spreadsheetml/2006/main">
  <c r="J11" i="1"/>
  <c r="I11"/>
  <c r="H11"/>
  <c r="G11"/>
  <c r="O10"/>
  <c r="K10"/>
  <c r="O9"/>
  <c r="K9"/>
  <c r="O8"/>
  <c r="K8"/>
  <c r="O7"/>
  <c r="K7"/>
  <c r="O6"/>
  <c r="K6"/>
  <c r="K11" l="1"/>
</calcChain>
</file>

<file path=xl/sharedStrings.xml><?xml version="1.0" encoding="utf-8"?>
<sst xmlns="http://schemas.openxmlformats.org/spreadsheetml/2006/main" count="42" uniqueCount="36">
  <si>
    <t>Lp</t>
  </si>
  <si>
    <t xml:space="preserve">Nr rejestracyjny </t>
  </si>
  <si>
    <t>Wnioskodawca</t>
  </si>
  <si>
    <t xml:space="preserve">Tytuł </t>
  </si>
  <si>
    <t>Całkowita Wartość Projektu w PLN</t>
  </si>
  <si>
    <t>Wnioskowana kwota z EFRR w PLN</t>
  </si>
  <si>
    <t>Procent maksymalnej liczby punktów możliwych do
zdobycia</t>
  </si>
  <si>
    <t>Koszty kwalifikowalne w PLN</t>
  </si>
  <si>
    <t>RAZEM:</t>
  </si>
  <si>
    <t>Nr w KSI SIMIK</t>
  </si>
  <si>
    <t>Wnioskowana kwota z budżetu państwa (nie zawsze wystąpi) w PLN</t>
  </si>
  <si>
    <t>Kwota wnioskowana z EFRR + budżetu państwa w PLN</t>
  </si>
  <si>
    <t>Procent dofinansowania z EFRR</t>
  </si>
  <si>
    <t>Liczba punktów uzyskana przez projekt</t>
  </si>
  <si>
    <t>kateg. interw.</t>
  </si>
  <si>
    <t>Maksymalna liczba punktów możliwa do zdobycia w Działaniu</t>
  </si>
  <si>
    <t>76</t>
  </si>
  <si>
    <t xml:space="preserve">Załącznik do Uchwały Nr                     Zarządu Województwa Mazowieckiego z dnia                        2015 r.                                   w sprawie zatwierdzenia do dofinansowania projektów znajdujących się 
w Indykatywnym Wykazie Indywidualnych Projektów Kluczowych dla Regionalnego Programu Operacyjnego Województwa Mazowieckiego 2007-2013 (IWIPK), Priorytet VII " Tworzenie i poprawa warunków dla rozwoju kapitału ludzkiego ", Działanie 7.1 „Infrastruktura służąca ochronie zdrowia i życia”.
</t>
  </si>
  <si>
    <t>MJWPU.420-16/15</t>
  </si>
  <si>
    <t>RPMA.07.01.00-14-007/15</t>
  </si>
  <si>
    <t>Międzyleski Szpital Specjalistyczny w Warszawie</t>
  </si>
  <si>
    <t>Zakup gamma kamery dla Zakładu Medycyny Nuklearnej Międzyleskiego Szpitala Specjalistycznego w Warszawie</t>
  </si>
  <si>
    <t>MJWPU.420-11/15</t>
  </si>
  <si>
    <t>RPMA.07.01.00-14-006/15</t>
  </si>
  <si>
    <t>Szpital Dziecięcy im. prof. dr med. Jana Bogdanowicza SPZOZ</t>
  </si>
  <si>
    <t>Zakup sprzętu medycznego dla Oddziału Okulistyki wraz z adaptacją pomieszczeń</t>
  </si>
  <si>
    <t>MJWPU.420-17/15</t>
  </si>
  <si>
    <t>RPMA.07.01.00-14-010/15</t>
  </si>
  <si>
    <t xml:space="preserve">„Zakup aparatu USG dla Międzyleskiego Szpitala Specjalistycznego w Warszawie”
</t>
  </si>
  <si>
    <t>MJWPU.420-15/15</t>
  </si>
  <si>
    <t>RPMA.07.01.00-14-008/15</t>
  </si>
  <si>
    <t>Wojewódzki Szpital Zespolony w Płocku</t>
  </si>
  <si>
    <t>Doposażenie Zakładu Diagnostyki Obrazowej w Wojewódzkim Szpitalu Zespolonym w Płocku</t>
  </si>
  <si>
    <t>MJWPU.420-19/15</t>
  </si>
  <si>
    <t>RPMA.07.01.00-14-009/15</t>
  </si>
  <si>
    <t>Doskonalenie technik operacyjnych w Wojewódzkim Szpitalu Zespolonym w Płocku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</si>
</sst>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zcionka tekstu podstawowego"/>
      <family val="2"/>
      <charset val="238"/>
    </font>
    <font>
      <b/>
      <sz val="14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Font="1"/>
    <xf numFmtId="10" fontId="0" fillId="0" borderId="0" xfId="0" applyNumberFormat="1" applyFont="1"/>
    <xf numFmtId="0" fontId="4" fillId="0" borderId="0" xfId="0" applyFont="1"/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4" fontId="6" fillId="0" borderId="2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4" fontId="6" fillId="0" borderId="2" xfId="0" applyNumberFormat="1" applyFont="1" applyBorder="1" applyAlignment="1" applyProtection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</cellXfs>
  <cellStyles count="2">
    <cellStyle name="Normalny" xfId="0" builtinId="0"/>
    <cellStyle name="Normalny 5" xfId="1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Q11"/>
  <sheetViews>
    <sheetView tabSelected="1" view="pageBreakPreview" topLeftCell="A4" zoomScale="60" zoomScaleNormal="70" workbookViewId="0">
      <pane ySplit="2" topLeftCell="A6" activePane="bottomLeft" state="frozen"/>
      <selection activeCell="H4" sqref="H4"/>
      <selection pane="bottomLeft" activeCell="E25" sqref="E25"/>
    </sheetView>
  </sheetViews>
  <sheetFormatPr defaultRowHeight="15"/>
  <cols>
    <col min="1" max="1" width="5.125" style="1" customWidth="1"/>
    <col min="2" max="2" width="20.75" style="3" customWidth="1"/>
    <col min="3" max="3" width="31.375" style="3" customWidth="1"/>
    <col min="4" max="4" width="34.875" style="1" customWidth="1"/>
    <col min="5" max="5" width="40.625" style="1" customWidth="1"/>
    <col min="6" max="6" width="12.625" style="1" customWidth="1"/>
    <col min="7" max="7" width="18.25" style="1" customWidth="1"/>
    <col min="8" max="8" width="18.125" style="1" customWidth="1"/>
    <col min="9" max="9" width="18.875" style="1" customWidth="1"/>
    <col min="10" max="10" width="21" style="1" customWidth="1"/>
    <col min="11" max="11" width="18.25" style="1" customWidth="1"/>
    <col min="12" max="12" width="19" style="1" customWidth="1"/>
    <col min="13" max="13" width="20.25" style="2" customWidth="1"/>
    <col min="14" max="14" width="15.5" style="1" customWidth="1"/>
    <col min="15" max="15" width="17.25" style="1" customWidth="1"/>
    <col min="16" max="16" width="19.875" style="1" customWidth="1"/>
    <col min="17" max="17" width="16.375" style="1" customWidth="1"/>
    <col min="18" max="16384" width="9" style="1"/>
  </cols>
  <sheetData>
    <row r="4" spans="1:17" ht="97.5" customHeight="1">
      <c r="A4" s="19" t="s">
        <v>17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1"/>
      <c r="P4" s="4"/>
      <c r="Q4" s="4"/>
    </row>
    <row r="5" spans="1:17" ht="130.5" customHeight="1">
      <c r="A5" s="13" t="s">
        <v>0</v>
      </c>
      <c r="B5" s="13" t="s">
        <v>1</v>
      </c>
      <c r="C5" s="13" t="s">
        <v>9</v>
      </c>
      <c r="D5" s="13" t="s">
        <v>2</v>
      </c>
      <c r="E5" s="13" t="s">
        <v>3</v>
      </c>
      <c r="F5" s="15" t="s">
        <v>14</v>
      </c>
      <c r="G5" s="16" t="s">
        <v>4</v>
      </c>
      <c r="H5" s="16" t="s">
        <v>7</v>
      </c>
      <c r="I5" s="16" t="s">
        <v>5</v>
      </c>
      <c r="J5" s="16" t="s">
        <v>10</v>
      </c>
      <c r="K5" s="16" t="s">
        <v>11</v>
      </c>
      <c r="L5" s="16" t="s">
        <v>12</v>
      </c>
      <c r="M5" s="16" t="s">
        <v>15</v>
      </c>
      <c r="N5" s="16" t="s">
        <v>13</v>
      </c>
      <c r="O5" s="16" t="s">
        <v>6</v>
      </c>
    </row>
    <row r="6" spans="1:17" ht="90" customHeight="1">
      <c r="A6" s="5">
        <v>1</v>
      </c>
      <c r="B6" s="6" t="s">
        <v>18</v>
      </c>
      <c r="C6" s="6" t="s">
        <v>19</v>
      </c>
      <c r="D6" s="6" t="s">
        <v>20</v>
      </c>
      <c r="E6" s="6" t="s">
        <v>21</v>
      </c>
      <c r="F6" s="6" t="s">
        <v>16</v>
      </c>
      <c r="G6" s="7">
        <v>1180000</v>
      </c>
      <c r="H6" s="7">
        <v>1180000</v>
      </c>
      <c r="I6" s="7">
        <v>999932</v>
      </c>
      <c r="J6" s="7">
        <v>0</v>
      </c>
      <c r="K6" s="7">
        <f>J6+I6</f>
        <v>999932</v>
      </c>
      <c r="L6" s="14">
        <v>0.84740000000000004</v>
      </c>
      <c r="M6" s="17">
        <v>95</v>
      </c>
      <c r="N6" s="9">
        <v>77.5</v>
      </c>
      <c r="O6" s="8">
        <f>N6/M6</f>
        <v>0.81578947368421051</v>
      </c>
    </row>
    <row r="7" spans="1:17" ht="87.75" customHeight="1">
      <c r="A7" s="5">
        <v>2</v>
      </c>
      <c r="B7" s="6" t="s">
        <v>22</v>
      </c>
      <c r="C7" s="6" t="s">
        <v>23</v>
      </c>
      <c r="D7" s="6" t="s">
        <v>24</v>
      </c>
      <c r="E7" s="6" t="s">
        <v>25</v>
      </c>
      <c r="F7" s="6" t="s">
        <v>16</v>
      </c>
      <c r="G7" s="7">
        <v>928000</v>
      </c>
      <c r="H7" s="7">
        <v>928000</v>
      </c>
      <c r="I7" s="7">
        <v>788800</v>
      </c>
      <c r="J7" s="7">
        <v>0</v>
      </c>
      <c r="K7" s="7">
        <f>J7+I7</f>
        <v>788800</v>
      </c>
      <c r="L7" s="14">
        <v>0.85</v>
      </c>
      <c r="M7" s="17">
        <v>95</v>
      </c>
      <c r="N7" s="9">
        <v>77</v>
      </c>
      <c r="O7" s="8">
        <f>N7/M7</f>
        <v>0.81052631578947365</v>
      </c>
    </row>
    <row r="8" spans="1:17" ht="101.25" customHeight="1">
      <c r="A8" s="5">
        <v>3</v>
      </c>
      <c r="B8" s="6" t="s">
        <v>26</v>
      </c>
      <c r="C8" s="6" t="s">
        <v>27</v>
      </c>
      <c r="D8" s="6" t="s">
        <v>20</v>
      </c>
      <c r="E8" s="6" t="s">
        <v>28</v>
      </c>
      <c r="F8" s="6" t="s">
        <v>16</v>
      </c>
      <c r="G8" s="7">
        <v>450000</v>
      </c>
      <c r="H8" s="7">
        <v>450000</v>
      </c>
      <c r="I8" s="7">
        <v>382500</v>
      </c>
      <c r="J8" s="7">
        <v>0</v>
      </c>
      <c r="K8" s="7">
        <f t="shared" ref="K8:K10" si="0">J8+I8</f>
        <v>382500</v>
      </c>
      <c r="L8" s="14">
        <v>0.85</v>
      </c>
      <c r="M8" s="17">
        <v>95</v>
      </c>
      <c r="N8" s="9">
        <v>76</v>
      </c>
      <c r="O8" s="8">
        <f t="shared" ref="O8:O10" si="1">N8/M8</f>
        <v>0.8</v>
      </c>
    </row>
    <row r="9" spans="1:17" ht="76.5" customHeight="1">
      <c r="A9" s="5">
        <v>4</v>
      </c>
      <c r="B9" s="6" t="s">
        <v>29</v>
      </c>
      <c r="C9" s="6" t="s">
        <v>30</v>
      </c>
      <c r="D9" s="6" t="s">
        <v>31</v>
      </c>
      <c r="E9" s="6" t="s">
        <v>32</v>
      </c>
      <c r="F9" s="6" t="s">
        <v>16</v>
      </c>
      <c r="G9" s="7">
        <v>1660516.49</v>
      </c>
      <c r="H9" s="7">
        <v>1210000</v>
      </c>
      <c r="I9" s="7">
        <v>992200</v>
      </c>
      <c r="J9" s="7">
        <v>0</v>
      </c>
      <c r="K9" s="7">
        <f t="shared" si="0"/>
        <v>992200</v>
      </c>
      <c r="L9" s="14">
        <v>0.82</v>
      </c>
      <c r="M9" s="17">
        <v>95</v>
      </c>
      <c r="N9" s="9">
        <v>69</v>
      </c>
      <c r="O9" s="8">
        <f t="shared" si="1"/>
        <v>0.72631578947368425</v>
      </c>
    </row>
    <row r="10" spans="1:17" ht="77.25" customHeight="1">
      <c r="A10" s="5">
        <v>5</v>
      </c>
      <c r="B10" s="6" t="s">
        <v>33</v>
      </c>
      <c r="C10" s="6" t="s">
        <v>34</v>
      </c>
      <c r="D10" s="6" t="s">
        <v>31</v>
      </c>
      <c r="E10" s="6" t="s">
        <v>35</v>
      </c>
      <c r="F10" s="6" t="s">
        <v>16</v>
      </c>
      <c r="G10" s="7">
        <v>1971323.23</v>
      </c>
      <c r="H10" s="7">
        <v>1971323.23</v>
      </c>
      <c r="I10" s="7">
        <v>1675624.74</v>
      </c>
      <c r="J10" s="7">
        <v>0</v>
      </c>
      <c r="K10" s="7">
        <f t="shared" si="0"/>
        <v>1675624.74</v>
      </c>
      <c r="L10" s="14">
        <v>0.85</v>
      </c>
      <c r="M10" s="17">
        <v>95</v>
      </c>
      <c r="N10" s="9">
        <v>60</v>
      </c>
      <c r="O10" s="8">
        <f t="shared" si="1"/>
        <v>0.63157894736842102</v>
      </c>
    </row>
    <row r="11" spans="1:17" ht="71.25" customHeight="1">
      <c r="A11" s="10"/>
      <c r="B11" s="11"/>
      <c r="C11" s="11"/>
      <c r="D11" s="10"/>
      <c r="E11" s="22" t="s">
        <v>8</v>
      </c>
      <c r="F11" s="23"/>
      <c r="G11" s="12">
        <f>SUM(G6:G10)</f>
        <v>6189839.7200000007</v>
      </c>
      <c r="H11" s="12">
        <f>SUM(H6:H10)</f>
        <v>5739323.2300000004</v>
      </c>
      <c r="I11" s="12">
        <f>SUM(I6:I10)</f>
        <v>4839056.74</v>
      </c>
      <c r="J11" s="12">
        <f>SUM(J6:J10)</f>
        <v>0</v>
      </c>
      <c r="K11" s="18">
        <f>SUM(K6:K10)</f>
        <v>4839056.74</v>
      </c>
      <c r="L11" s="24"/>
      <c r="M11" s="25"/>
      <c r="N11" s="25"/>
      <c r="O11" s="26"/>
    </row>
  </sheetData>
  <protectedRanges>
    <protectedRange sqref="L6:L10" name="wprowadzanie danych_4"/>
    <protectedRange sqref="K11 F6:F10 J6:J10 C6:C10" name="wprowadzanie danych_1_1"/>
    <protectedRange sqref="K6:K10" name="wprowadzanie danych_5_1"/>
    <protectedRange sqref="B6:B10" name="wprowadzanie danych_4_1"/>
    <protectedRange sqref="D6:E7" name="wprowadzanie danych_7"/>
    <protectedRange sqref="G6:I7" name="wprowadzanie danych_8"/>
    <protectedRange sqref="D8:E8" name="wprowadzanie danych_2_1"/>
    <protectedRange sqref="G8:I8" name="wprowadzanie danych_3_1"/>
    <protectedRange sqref="D9:E9" name="wprowadzanie danych_6_1"/>
    <protectedRange sqref="G9:I9" name="wprowadzanie danych_9"/>
    <protectedRange sqref="D10:E10" name="wprowadzanie danych_10"/>
    <protectedRange sqref="G10:I10" name="wprowadzanie danych_11"/>
  </protectedRanges>
  <mergeCells count="3">
    <mergeCell ref="A4:O4"/>
    <mergeCell ref="E11:F11"/>
    <mergeCell ref="L11:O11"/>
  </mergeCells>
  <conditionalFormatting sqref="B6:B8">
    <cfRule type="expression" dxfId="1" priority="24" stopIfTrue="1">
      <formula>AND(COUNTIF(#REF!, B6)&gt;1,NOT(ISBLANK(B6)))</formula>
    </cfRule>
  </conditionalFormatting>
  <conditionalFormatting sqref="B6:B8">
    <cfRule type="expression" dxfId="0" priority="25" stopIfTrue="1">
      <formula>AND(COUNTIF($B$240:$B$281, B6)+COUNTIF($B$11:$B$11, B6)+COUNTIF($B$22:$B$22, B6)+COUNTIF(#REF!, B6)&gt;1,NOT(ISBLANK(B6)))</formula>
    </cfRule>
  </conditionalFormatting>
  <printOptions horizontalCentered="1"/>
  <pageMargins left="0.15748031496062992" right="0.15748031496062992" top="0.23622047244094491" bottom="0.15748031496062992" header="0.31496062992125984" footer="0.31496062992125984"/>
  <pageSetup paperSize="9" scale="38" orientation="landscape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Uchwala SPZOZy Wyszków i Niekła</vt:lpstr>
      <vt:lpstr>'Uchwala SPZOZy Wyszków i Niekła'!Obszar_wydruku</vt:lpstr>
      <vt:lpstr>'Uchwala SPZOZy Wyszków i Niekła'!Tytuły_wydruku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MJWPU</dc:creator>
  <cp:lastModifiedBy>Marek Dziak</cp:lastModifiedBy>
  <cp:lastPrinted>2015-06-29T07:36:37Z</cp:lastPrinted>
  <dcterms:created xsi:type="dcterms:W3CDTF">2010-03-01T09:19:34Z</dcterms:created>
  <dcterms:modified xsi:type="dcterms:W3CDTF">2015-07-01T12:59:26Z</dcterms:modified>
</cp:coreProperties>
</file>