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05" yWindow="-15" windowWidth="17310" windowHeight="13035"/>
  </bookViews>
  <sheets>
    <sheet name="Uchwała 7.1 Szpital Wołomin" sheetId="1" r:id="rId1"/>
  </sheets>
  <definedNames>
    <definedName name="_xlnm._FilterDatabase" localSheetId="0" hidden="1">'Uchwała 7.1 Szpital Wołomin'!$A$2:$N$6</definedName>
    <definedName name="_xlnm.Print_Area" localSheetId="0">'Uchwała 7.1 Szpital Wołomin'!$A$1:$N$17</definedName>
    <definedName name="_xlnm.Print_Titles" localSheetId="0">'Uchwała 7.1 Szpital Wołomin'!$2:$2</definedName>
    <definedName name="Z_88B00F64_38FF_4C3C_B7D3_158ADEF3C9F2_.wvu.FilterData" localSheetId="0" hidden="1">'Uchwała 7.1 Szpital Wołomin'!$A$2:$N$6</definedName>
    <definedName name="Z_88B00F64_38FF_4C3C_B7D3_158ADEF3C9F2_.wvu.PrintArea" localSheetId="0" hidden="1">'Uchwała 7.1 Szpital Wołomin'!$A$1:$N$16</definedName>
    <definedName name="Z_88B00F64_38FF_4C3C_B7D3_158ADEF3C9F2_.wvu.PrintTitles" localSheetId="0" hidden="1">'Uchwała 7.1 Szpital Wołomin'!$2:$2</definedName>
  </definedNames>
  <calcPr calcId="125725"/>
  <customWorkbookViews>
    <customWorkbookView name="WOM-R - Widok osobisty" guid="{88B00F64-38FF-4C3C-B7D3-158ADEF3C9F2}" mergeInterval="0" personalView="1" maximized="1" xWindow="1" yWindow="1" windowWidth="1916" windowHeight="851" activeSheetId="1"/>
  </customWorkbookViews>
</workbook>
</file>

<file path=xl/calcChain.xml><?xml version="1.0" encoding="utf-8"?>
<calcChain xmlns="http://schemas.openxmlformats.org/spreadsheetml/2006/main">
  <c r="K4" i="1"/>
  <c r="G10"/>
  <c r="G11"/>
  <c r="G13"/>
  <c r="I13"/>
  <c r="N4" l="1"/>
  <c r="H5" l="1"/>
  <c r="I5"/>
  <c r="G5"/>
</calcChain>
</file>

<file path=xl/sharedStrings.xml><?xml version="1.0" encoding="utf-8"?>
<sst xmlns="http://schemas.openxmlformats.org/spreadsheetml/2006/main" count="54" uniqueCount="45">
  <si>
    <t xml:space="preserve">Nr rejestracyjny </t>
  </si>
  <si>
    <t>Nr w KSI SIMIK</t>
  </si>
  <si>
    <t>Wnioskodawca / Beneficjent</t>
  </si>
  <si>
    <t>Tytuł wniosku</t>
  </si>
  <si>
    <t>kateg. interw.</t>
  </si>
  <si>
    <t>Całkowita Wartość Projektu w PLN</t>
  </si>
  <si>
    <t>Wnioskowana kwota z EFRR w PLN</t>
  </si>
  <si>
    <t>Maksymalna liczba punktów możliwa do zdobycia w konkursie</t>
  </si>
  <si>
    <t>Procent maksymalnej liczby punktów możliwych do
zdobycia</t>
  </si>
  <si>
    <t>Lp.</t>
  </si>
  <si>
    <t>EURO</t>
  </si>
  <si>
    <t>PLN</t>
  </si>
  <si>
    <t>Koszty kwalifikowalne</t>
  </si>
  <si>
    <t>Wnioskowana kwota z budżetu państwa (nie zawsze wystąpi)</t>
  </si>
  <si>
    <t>Procent dofinansowania z EFRR</t>
  </si>
  <si>
    <t>Suma średnich oceny strategiczej i merytorycznej</t>
  </si>
  <si>
    <t xml:space="preserve">Alokacja na Działanie EFRR </t>
  </si>
  <si>
    <t>Kurs Euro</t>
  </si>
  <si>
    <t>MJWPU.420-17/16</t>
  </si>
  <si>
    <t>SAMODZIELNY ZESPÓŁ PUBLICZNYCH ZAKŁADÓW OPIEKI ZDROWOTNEJ- SZPITAL POWIATOWY W WOŁOMINIE</t>
  </si>
  <si>
    <t>Budowa obiektu przeznaczonego na stworzenie  Centrum Dializycyjnego w Wołominie</t>
  </si>
  <si>
    <t>Analiza wykorzystania alokacji EFRR w ramach Działanie 7.1 „Infrastruktura służąca ochronie zdrowia i życia” 
(kurs Euro 4,3436 PLN/EURO EBC z dnia 30.08.2016 r.)</t>
  </si>
  <si>
    <t>Projekty konkursowe z podpisaną umową</t>
  </si>
  <si>
    <t>Projekty  znajdujące się w IWIPK z podpisaną umową</t>
  </si>
  <si>
    <t xml:space="preserve">Wartość umożliwiająca dalszą kontraktację na podstawie comiesięcznych danych MF </t>
  </si>
  <si>
    <t xml:space="preserve">Pozostała alokacja środków EFRR w Działaniu 7.1 </t>
  </si>
  <si>
    <t xml:space="preserve">Wartość dofinansowania projektu Samodzielny Zespół Publicznych Zakładów Opieki Zdrowotnej- Szpital Powiatowy w Wołominie </t>
  </si>
  <si>
    <t>RPMA.07.01.00-14-001/16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</si>
  <si>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</si>
  <si>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</si>
  <si>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</si>
  <si>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</si>
  <si>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</si>
  <si>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</si>
  <si>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</si>
  <si>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</si>
  <si>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</si>
  <si>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</si>
  <si>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</si>
  <si>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</si>
  <si>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</si>
  <si>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</si>
  <si>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Brak danych</t>
  </si>
  <si>
    <t>SUMA:</t>
  </si>
  <si>
    <t>Załącznik do Uchwały nr....................... Zarządu Województwa Mazowieckiego z dnia ............................. w sprawie warunkowego, w zależności od dostępnej alokacji,  wyboru projektu złożonego przez Samodzielny Zespół Publicznych Zakładów Opieki Zdrowotnej- Szpital Powiatowy w Wołominie pn. Budowa obiektu przeznaczonego na stworzenie  Centrum Dializacyjnego w Wołominie pozytywnie zweryfikowanego pod względem oceny wykonalności, merytorycznej – szczegółowej oraz strategicznej znajdującego się na liście rezerwowej w Indykatywnym Wykazie Indywidualnych Projektów Kluczowych dla Regionalnego Programu Operacyjnego Województwa Mazowieckiego 2007-2013 (IWIPK), Priorytet VII "Tworzenie i poprawa warunków dla rozwoju kapitału ludzkiego", Działanie 7.1 „Infrastruktura służąca ochronie zdrowia i życia” Regionalnego Programu Operacyjnego Województwa Mazowieckiego 2007-2013.</t>
  </si>
</sst>
</file>

<file path=xl/styles.xml><?xml version="1.0" encoding="utf-8"?>
<styleSheet xmlns="http://schemas.openxmlformats.org/spreadsheetml/2006/main">
  <numFmts count="1">
    <numFmt numFmtId="164" formatCode="&quot;RPMA.02.02.00-14-&quot;0&quot;/12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0" fontId="5" fillId="2" borderId="1" xfId="2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0" fontId="7" fillId="0" borderId="1" xfId="25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4" fontId="6" fillId="0" borderId="0" xfId="0" applyNumberFormat="1" applyFont="1"/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6">
    <cellStyle name="Normalny" xfId="0" builtinId="0"/>
    <cellStyle name="Normalny 10" xfId="1"/>
    <cellStyle name="Normalny 10 2" xfId="2"/>
    <cellStyle name="Normalny 11" xfId="3"/>
    <cellStyle name="Normalny 13" xfId="4"/>
    <cellStyle name="Normalny 14" xfId="5"/>
    <cellStyle name="Normalny 15" xfId="6"/>
    <cellStyle name="Normalny 16" xfId="7"/>
    <cellStyle name="Normalny 17" xfId="8"/>
    <cellStyle name="Normalny 18" xfId="9"/>
    <cellStyle name="Normalny 19" xfId="10"/>
    <cellStyle name="Normalny 2" xfId="11"/>
    <cellStyle name="Normalny 20" xfId="12"/>
    <cellStyle name="Normalny 21" xfId="13"/>
    <cellStyle name="Normalny 22" xfId="14"/>
    <cellStyle name="Normalny 24" xfId="15"/>
    <cellStyle name="Normalny 25" xfId="16"/>
    <cellStyle name="Normalny 3" xfId="17"/>
    <cellStyle name="Normalny 4" xfId="18"/>
    <cellStyle name="Normalny 5" xfId="24"/>
    <cellStyle name="Normalny 6" xfId="19"/>
    <cellStyle name="Normalny 7" xfId="20"/>
    <cellStyle name="Normalny 8" xfId="21"/>
    <cellStyle name="Normalny 9" xfId="22"/>
    <cellStyle name="Procentowy" xfId="25" builtinId="5"/>
    <cellStyle name="Procentowy 2" xfId="23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view="pageBreakPreview" zoomScale="85" zoomScaleNormal="100" zoomScaleSheetLayoutView="85" workbookViewId="0">
      <pane xSplit="2" ySplit="2" topLeftCell="D3" activePane="bottomRight" state="frozenSplit"/>
      <selection pane="topRight" activeCell="C1" sqref="C1"/>
      <selection pane="bottomLeft" activeCell="A2" sqref="A2"/>
      <selection pane="bottomRight" sqref="A1:N1"/>
    </sheetView>
  </sheetViews>
  <sheetFormatPr defaultRowHeight="14.25"/>
  <cols>
    <col min="1" max="1" width="4.875" style="1" customWidth="1"/>
    <col min="2" max="2" width="21.25" style="1" customWidth="1"/>
    <col min="3" max="3" width="25.875" style="1" customWidth="1"/>
    <col min="4" max="4" width="36.375" style="1" customWidth="1"/>
    <col min="5" max="5" width="44.625" style="1" customWidth="1"/>
    <col min="6" max="6" width="8" style="1" customWidth="1"/>
    <col min="7" max="10" width="15.625" style="1" customWidth="1"/>
    <col min="11" max="14" width="14.125" style="1" customWidth="1"/>
    <col min="15" max="16384" width="9" style="1"/>
  </cols>
  <sheetData>
    <row r="1" spans="1:14" ht="95.25" customHeight="1">
      <c r="A1" s="41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75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4" t="s">
        <v>12</v>
      </c>
      <c r="I2" s="4" t="s">
        <v>6</v>
      </c>
      <c r="J2" s="4" t="s">
        <v>13</v>
      </c>
      <c r="K2" s="4" t="s">
        <v>14</v>
      </c>
      <c r="L2" s="4" t="s">
        <v>7</v>
      </c>
      <c r="M2" s="4" t="s">
        <v>15</v>
      </c>
      <c r="N2" s="5" t="s">
        <v>8</v>
      </c>
    </row>
    <row r="3" spans="1:14" ht="23.25" customHeight="1">
      <c r="A3" s="19" t="s">
        <v>28</v>
      </c>
      <c r="B3" s="20" t="s">
        <v>29</v>
      </c>
      <c r="C3" s="19" t="s">
        <v>30</v>
      </c>
      <c r="D3" s="20" t="s">
        <v>31</v>
      </c>
      <c r="E3" s="19" t="s">
        <v>32</v>
      </c>
      <c r="F3" s="20" t="s">
        <v>33</v>
      </c>
      <c r="G3" s="19" t="s">
        <v>34</v>
      </c>
      <c r="H3" s="20" t="s">
        <v>35</v>
      </c>
      <c r="I3" s="19" t="s">
        <v>36</v>
      </c>
      <c r="J3" s="20" t="s">
        <v>37</v>
      </c>
      <c r="K3" s="19" t="s">
        <v>38</v>
      </c>
      <c r="L3" s="20" t="s">
        <v>39</v>
      </c>
      <c r="M3" s="19" t="s">
        <v>40</v>
      </c>
      <c r="N3" s="20" t="s">
        <v>41</v>
      </c>
    </row>
    <row r="4" spans="1:14" ht="126" customHeight="1">
      <c r="A4" s="6">
        <v>1</v>
      </c>
      <c r="B4" s="7" t="s">
        <v>18</v>
      </c>
      <c r="C4" s="7" t="s">
        <v>27</v>
      </c>
      <c r="D4" s="7" t="s">
        <v>19</v>
      </c>
      <c r="E4" s="7" t="s">
        <v>20</v>
      </c>
      <c r="F4" s="7">
        <v>76</v>
      </c>
      <c r="G4" s="8">
        <v>8800000</v>
      </c>
      <c r="H4" s="8">
        <v>8800000</v>
      </c>
      <c r="I4" s="8">
        <v>4576000</v>
      </c>
      <c r="J4" s="8">
        <v>0</v>
      </c>
      <c r="K4" s="9">
        <f>I4/H4</f>
        <v>0.52</v>
      </c>
      <c r="L4" s="8">
        <v>95</v>
      </c>
      <c r="M4" s="8">
        <v>91</v>
      </c>
      <c r="N4" s="10">
        <f>M4/L4</f>
        <v>0.95789473684210524</v>
      </c>
    </row>
    <row r="5" spans="1:14" ht="55.5" customHeight="1">
      <c r="A5" s="11" t="s">
        <v>42</v>
      </c>
      <c r="B5" s="11" t="s">
        <v>42</v>
      </c>
      <c r="C5" s="11" t="s">
        <v>42</v>
      </c>
      <c r="D5" s="11" t="s">
        <v>42</v>
      </c>
      <c r="E5" s="11" t="s">
        <v>42</v>
      </c>
      <c r="F5" s="11" t="s">
        <v>43</v>
      </c>
      <c r="G5" s="12">
        <f>SUM(G4:G4)</f>
        <v>8800000</v>
      </c>
      <c r="H5" s="12">
        <f>SUM(H4:H4)</f>
        <v>8800000</v>
      </c>
      <c r="I5" s="12">
        <f>SUM(I4:I4)</f>
        <v>4576000</v>
      </c>
      <c r="J5" s="11" t="s">
        <v>42</v>
      </c>
      <c r="K5" s="11" t="s">
        <v>42</v>
      </c>
      <c r="L5" s="11" t="s">
        <v>42</v>
      </c>
      <c r="M5" s="11" t="s">
        <v>42</v>
      </c>
      <c r="N5" s="11" t="s">
        <v>42</v>
      </c>
    </row>
    <row r="6" spans="1:14" ht="19.5" customHeight="1">
      <c r="A6" s="13"/>
      <c r="B6" s="14"/>
      <c r="C6" s="15"/>
      <c r="D6" s="16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48.75" customHeight="1">
      <c r="E7" s="33" t="s">
        <v>21</v>
      </c>
      <c r="F7" s="34"/>
      <c r="G7" s="34"/>
      <c r="H7" s="34"/>
      <c r="I7" s="34"/>
      <c r="J7" s="35"/>
    </row>
    <row r="8" spans="1:14" ht="26.25" customHeight="1">
      <c r="E8" s="38"/>
      <c r="F8" s="38"/>
      <c r="G8" s="36" t="s">
        <v>10</v>
      </c>
      <c r="H8" s="37"/>
      <c r="I8" s="39" t="s">
        <v>11</v>
      </c>
      <c r="J8" s="40"/>
    </row>
    <row r="9" spans="1:14" ht="31.5" customHeight="1">
      <c r="E9" s="38" t="s">
        <v>16</v>
      </c>
      <c r="F9" s="38"/>
      <c r="G9" s="36">
        <v>76029756</v>
      </c>
      <c r="H9" s="37"/>
      <c r="I9" s="36">
        <v>316153835.14999998</v>
      </c>
      <c r="J9" s="37"/>
    </row>
    <row r="10" spans="1:14" ht="36.75" customHeight="1">
      <c r="E10" s="32" t="s">
        <v>22</v>
      </c>
      <c r="F10" s="32"/>
      <c r="G10" s="21">
        <f>I10/G15</f>
        <v>39453067.338152677</v>
      </c>
      <c r="H10" s="30"/>
      <c r="I10" s="21">
        <v>171368343.28999999</v>
      </c>
      <c r="J10" s="30"/>
    </row>
    <row r="11" spans="1:14" ht="36" customHeight="1">
      <c r="E11" s="32" t="s">
        <v>23</v>
      </c>
      <c r="F11" s="32"/>
      <c r="G11" s="28">
        <f>I11/G15</f>
        <v>32842819.527580809</v>
      </c>
      <c r="H11" s="29"/>
      <c r="I11" s="28">
        <v>142656070.90000001</v>
      </c>
      <c r="J11" s="29"/>
      <c r="K11" s="17"/>
    </row>
    <row r="12" spans="1:14" ht="30" customHeight="1">
      <c r="E12" s="32" t="s">
        <v>24</v>
      </c>
      <c r="F12" s="32"/>
      <c r="G12" s="28">
        <v>0</v>
      </c>
      <c r="H12" s="29"/>
      <c r="I12" s="21">
        <v>0</v>
      </c>
      <c r="J12" s="22"/>
      <c r="K12" s="17"/>
    </row>
    <row r="13" spans="1:14" ht="36.75" customHeight="1">
      <c r="E13" s="28" t="s">
        <v>26</v>
      </c>
      <c r="F13" s="31"/>
      <c r="G13" s="28">
        <f>I13/G15</f>
        <v>1053504.0058937287</v>
      </c>
      <c r="H13" s="29"/>
      <c r="I13" s="21">
        <f>I4</f>
        <v>4576000</v>
      </c>
      <c r="J13" s="22"/>
      <c r="K13" s="17"/>
    </row>
    <row r="14" spans="1:14" ht="49.5" customHeight="1">
      <c r="E14" s="32" t="s">
        <v>25</v>
      </c>
      <c r="F14" s="32"/>
      <c r="G14" s="21">
        <v>0</v>
      </c>
      <c r="H14" s="30"/>
      <c r="I14" s="21">
        <v>0</v>
      </c>
      <c r="J14" s="30"/>
    </row>
    <row r="15" spans="1:14" ht="25.5" customHeight="1">
      <c r="E15" s="23" t="s">
        <v>17</v>
      </c>
      <c r="F15" s="24"/>
      <c r="G15" s="25">
        <v>4.3436000000000003</v>
      </c>
      <c r="H15" s="26"/>
      <c r="I15" s="26"/>
      <c r="J15" s="27"/>
    </row>
    <row r="18" spans="5:5">
      <c r="E18" s="18"/>
    </row>
  </sheetData>
  <protectedRanges>
    <protectedRange sqref="G4:I4" name="wprowadzanie danych"/>
  </protectedRanges>
  <sortState ref="B60:R69">
    <sortCondition descending="1" ref="N60:N69"/>
  </sortState>
  <customSheetViews>
    <customSheetView guid="{88B00F64-38FF-4C3C-B7D3-158ADEF3C9F2}" showPageBreaks="1" showGridLines="0" printArea="1" filter="1" showAutoFilter="1" view="pageBreakPreview">
      <pane xSplit="2" ySplit="2" topLeftCell="C3" activePane="bottomRight" state="frozenSplit"/>
      <selection pane="bottomRight" activeCell="H25" sqref="H25"/>
      <rowBreaks count="1" manualBreakCount="1">
        <brk id="46" max="14" man="1"/>
      </rowBreaks>
      <pageMargins left="0.19685039370078741" right="0.15748031496062992" top="0.35433070866141736" bottom="0.35433070866141736" header="0.15748031496062992" footer="0.15748031496062992"/>
      <pageSetup paperSize="9" scale="51" orientation="landscape" r:id="rId1"/>
      <autoFilter ref="A2:N58">
        <filterColumn colId="1">
          <filters>
            <filter val="1945"/>
          </filters>
        </filterColumn>
        <filterColumn colId="7"/>
        <filterColumn colId="9"/>
        <filterColumn colId="10"/>
      </autoFilter>
    </customSheetView>
  </customSheetViews>
  <mergeCells count="25">
    <mergeCell ref="A1:N1"/>
    <mergeCell ref="E7:J7"/>
    <mergeCell ref="G9:H9"/>
    <mergeCell ref="I9:J9"/>
    <mergeCell ref="G10:H10"/>
    <mergeCell ref="I10:J10"/>
    <mergeCell ref="E9:F9"/>
    <mergeCell ref="E10:F10"/>
    <mergeCell ref="E8:F8"/>
    <mergeCell ref="G8:H8"/>
    <mergeCell ref="I8:J8"/>
    <mergeCell ref="I13:J13"/>
    <mergeCell ref="E15:F15"/>
    <mergeCell ref="G15:J15"/>
    <mergeCell ref="G11:H11"/>
    <mergeCell ref="I11:J11"/>
    <mergeCell ref="I12:J12"/>
    <mergeCell ref="G14:H14"/>
    <mergeCell ref="I14:J14"/>
    <mergeCell ref="E13:F13"/>
    <mergeCell ref="E14:F14"/>
    <mergeCell ref="E11:F11"/>
    <mergeCell ref="E12:F12"/>
    <mergeCell ref="G12:H12"/>
    <mergeCell ref="G13:H13"/>
  </mergeCells>
  <pageMargins left="0.19685039370078741" right="0.15748031496062992" top="0.35433070866141736" bottom="0.35433070866141736" header="0.15748031496062992" footer="0.15748031496062992"/>
  <pageSetup paperSize="9" scale="51" orientation="landscape" r:id="rId2"/>
  <ignoredErrors>
    <ignoredError sqref="A3:N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Uchwała 7.1 Szpital Wołomin</vt:lpstr>
      <vt:lpstr>'Uchwała 7.1 Szpital Wołomin'!Obszar_wydruku</vt:lpstr>
      <vt:lpstr>'Uchwała 7.1 Szpital Wołomin'!Tytuły_wydruku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Greda</dc:creator>
  <cp:lastModifiedBy>WOM-R</cp:lastModifiedBy>
  <cp:lastPrinted>2016-09-21T07:06:41Z</cp:lastPrinted>
  <dcterms:created xsi:type="dcterms:W3CDTF">2012-10-01T08:07:18Z</dcterms:created>
  <dcterms:modified xsi:type="dcterms:W3CDTF">2016-09-21T08:42:46Z</dcterms:modified>
</cp:coreProperties>
</file>