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95"/>
  </bookViews>
  <sheets>
    <sheet name="Załącznik - 6.1 Projekty kluczo" sheetId="1" r:id="rId1"/>
  </sheets>
  <definedNames>
    <definedName name="_xlnm._FilterDatabase" localSheetId="0" hidden="1">'Załącznik - 6.1 Projekty kluczo'!$A$2:$M$19</definedName>
    <definedName name="_xlnm.Print_Area" localSheetId="0">'Załącznik - 6.1 Projekty kluczo'!$A$1:$M$29</definedName>
    <definedName name="_xlnm.Print_Titles" localSheetId="0">'Załącznik - 6.1 Projekty kluczo'!$2:$2</definedName>
    <definedName name="Z_88B00F64_38FF_4C3C_B7D3_158ADEF3C9F2_.wvu.FilterData" localSheetId="0" hidden="1">'Załącznik - 6.1 Projekty kluczo'!$A$2:$M$20</definedName>
    <definedName name="Z_88B00F64_38FF_4C3C_B7D3_158ADEF3C9F2_.wvu.PrintArea" localSheetId="0" hidden="1">'Załącznik - 6.1 Projekty kluczo'!$A$1:$M$30</definedName>
    <definedName name="Z_88B00F64_38FF_4C3C_B7D3_158ADEF3C9F2_.wvu.PrintTitles" localSheetId="0" hidden="1">'Załącznik - 6.1 Projekty kluczo'!$2:$2</definedName>
  </definedNames>
  <calcPr calcId="125725"/>
  <customWorkbookViews>
    <customWorkbookView name="WOM-R - Widok osobisty" guid="{88B00F64-38FF-4C3C-B7D3-158ADEF3C9F2}" mergeInterval="0" personalView="1" maximized="1" xWindow="1" yWindow="1" windowWidth="1916" windowHeight="851" activeSheetId="1"/>
  </customWorkbookViews>
</workbook>
</file>

<file path=xl/calcChain.xml><?xml version="1.0" encoding="utf-8"?>
<calcChain xmlns="http://schemas.openxmlformats.org/spreadsheetml/2006/main">
  <c r="H19" i="1"/>
  <c r="H27" s="1"/>
  <c r="G19"/>
  <c r="F19"/>
  <c r="M5"/>
  <c r="M7"/>
  <c r="M8"/>
  <c r="M10"/>
  <c r="M11"/>
  <c r="M12"/>
  <c r="M13"/>
  <c r="M14"/>
  <c r="M15"/>
  <c r="M16"/>
  <c r="M17"/>
  <c r="M18"/>
  <c r="M9"/>
  <c r="M6"/>
  <c r="J5"/>
  <c r="J7"/>
  <c r="J8"/>
  <c r="J10"/>
  <c r="J11"/>
  <c r="J12"/>
  <c r="J13"/>
  <c r="J14"/>
  <c r="J15"/>
  <c r="J16"/>
  <c r="J17"/>
  <c r="J18"/>
  <c r="J9"/>
  <c r="J6"/>
  <c r="J4" l="1"/>
  <c r="F24"/>
  <c r="F25"/>
  <c r="F27"/>
  <c r="M4" l="1"/>
</calcChain>
</file>

<file path=xl/sharedStrings.xml><?xml version="1.0" encoding="utf-8"?>
<sst xmlns="http://schemas.openxmlformats.org/spreadsheetml/2006/main" count="85" uniqueCount="84">
  <si>
    <t xml:space="preserve">Nr rejestracyjny </t>
  </si>
  <si>
    <t>Nr w KSI SIMIK</t>
  </si>
  <si>
    <t>Wnioskodawca / Beneficjent</t>
  </si>
  <si>
    <t>Tytuł wniosku</t>
  </si>
  <si>
    <t>kateg. interw.</t>
  </si>
  <si>
    <t>Całkowita Wartość Projektu w PLN</t>
  </si>
  <si>
    <t>Wnioskowana kwota z EFRR w PLN</t>
  </si>
  <si>
    <t>Procent maksymalnej liczby punktów możliwych do
zdobycia</t>
  </si>
  <si>
    <t>EURO</t>
  </si>
  <si>
    <t>PLN</t>
  </si>
  <si>
    <t>Koszty kwalifikowalne</t>
  </si>
  <si>
    <t>Wnioskowana kwota z budżetu państwa (nie zawsze wystąpi)</t>
  </si>
  <si>
    <t>Procent dofinansowania z EFRR</t>
  </si>
  <si>
    <t>Suma średnich oceny strategiczej i merytorycznej</t>
  </si>
  <si>
    <t xml:space="preserve">Alokacja na Działanie EFRR </t>
  </si>
  <si>
    <t>Kurs Euro</t>
  </si>
  <si>
    <t>Projekty konkursowe z podpisaną umową</t>
  </si>
  <si>
    <t>Projekty  znajdujące się w IWIPK z podpisaną umową</t>
  </si>
  <si>
    <t xml:space="preserve">Wartość umożliwiająca dalszą kontraktację na podstawie comiesięcznych danych MF </t>
  </si>
  <si>
    <t>SUMA:</t>
  </si>
  <si>
    <t>Gmina Błonie</t>
  </si>
  <si>
    <t xml:space="preserve">Budowa strefy kultury i rekreacji poprzez rewaloryzację zabytkowego dworku polskiego z XVIII w. wraz z rewitalizacją parku w Błoniu </t>
  </si>
  <si>
    <t>Gmina Grodzisk Mazowiecki</t>
  </si>
  <si>
    <t>Adaptacja historycznego obiektu Zakładu Wodoleczniczego dr Bojasińskiego na cele kulturalne edukacyjne i społeczne w gminie Grodzisk Mazowiecki</t>
  </si>
  <si>
    <t>PARAFIA RZYMSKOKATOLICKA NARODZENIA NMP</t>
  </si>
  <si>
    <t xml:space="preserve">Kompleksowa renowacja ślusarki okiennej z jednoczesnym dociepleniem okien budynku kościoła Parafialnego pw. Narodzenia Najświętszej Maryi Panny w Kosowie Lackim </t>
  </si>
  <si>
    <t>Gmina Miasto Pruszków</t>
  </si>
  <si>
    <t xml:space="preserve">Wykonanie scenografii i ekspozycji stałej pt: „Przedświt – Mazowieckie Centrum Metalurgiczne z przełomu er”, w Muzeum Starożytnego Hutnictwa Mazowieckiego w Pruszkowie </t>
  </si>
  <si>
    <t>Gmina Grójec</t>
  </si>
  <si>
    <t xml:space="preserve">"Podniesienie jakości oferty kulturalnej Gminy Grójec poprzez modernizację Grójeckiego Ośrodka Kultury" </t>
  </si>
  <si>
    <t xml:space="preserve">Parafia Rzymsko-Katolicka Najczystszego Serca Maryi w Warszawie, ul. Chłopickiego 2 </t>
  </si>
  <si>
    <t xml:space="preserve">Rewitalizacja elewacji oraz wnętrza kościoła Parafii Rzymsko-Katolickiej w Warszawie przy ul. Chłopickiego 2 </t>
  </si>
  <si>
    <t>Parafia Przemienienia Pańskiego w Wieliszewie</t>
  </si>
  <si>
    <t>Gmina Pułtusk</t>
  </si>
  <si>
    <t>Dziedzictwo kulturowe i dobra kultury Pułtuska</t>
  </si>
  <si>
    <t>Miasto Mława</t>
  </si>
  <si>
    <t xml:space="preserve">Przebudowa, nadbudowa i rozbudowa MDK przy ul. Stary Rynek w Mławie – etap I </t>
  </si>
  <si>
    <t>Miasto Stołeczne Warszawa</t>
  </si>
  <si>
    <t xml:space="preserve">Rozbudowa i adaptacja Fortu Sokolnickiego na potrzeby placówki kultury – Centrum Sztuki </t>
  </si>
  <si>
    <t xml:space="preserve">Budowa Biblioteki Publicznej im. Jana Pawła II w Dzielnicy Rembertów pełniącej funkcję Lokalnego Centrum Kultury w Warszawie </t>
  </si>
  <si>
    <t>Gmina Iłża</t>
  </si>
  <si>
    <t>Otwarta strefa kultury w Iłży</t>
  </si>
  <si>
    <t>Gmina Brwinów</t>
  </si>
  <si>
    <t>Rewitalizacja Parku Miejskiego w Brwinowie</t>
  </si>
  <si>
    <t>Miasto Mińsk Mazowiecki</t>
  </si>
  <si>
    <t xml:space="preserve">Budowa nowej siedziby Miejskiej Biblioteki Publicznej i Biblioteki Pedagogicznej wraz z zagospodarowaniem terenu przy Placu Kilińskiego w Mińsku Mazowieckim </t>
  </si>
  <si>
    <t>Gmina Kozienice</t>
  </si>
  <si>
    <t>Budowa Centrum Kulturalno-Artystycznego w Kozienicach</t>
  </si>
  <si>
    <t>Maksymalna liczba punktów możliwa do zdobycia w Działaniu</t>
  </si>
  <si>
    <t>MJWPU.420-4/16</t>
  </si>
  <si>
    <t>MJWPU.420-9/16</t>
  </si>
  <si>
    <t>MJWPU.420-3/16</t>
  </si>
  <si>
    <t>MJWPU.420-6/16</t>
  </si>
  <si>
    <t>MJWPU.420-15/16</t>
  </si>
  <si>
    <t>MJWPU.420-12/16</t>
  </si>
  <si>
    <t>MJWPU.420-11/16</t>
  </si>
  <si>
    <t>MJWPU.420-13/16</t>
  </si>
  <si>
    <t>MJWPU.420-14/16</t>
  </si>
  <si>
    <t>MJWPU.420-16/16</t>
  </si>
  <si>
    <t>MJWPU.420-1/16</t>
  </si>
  <si>
    <t>MJWPU.420-2/16</t>
  </si>
  <si>
    <t>MJWPU.420-5/16</t>
  </si>
  <si>
    <t>MJWPU.420-7/16</t>
  </si>
  <si>
    <t xml:space="preserve">Załącznik do Uchwały nr....................... Zarządu Województwa Mazowieckiego z dnia ............................. w sprawie warunkowego, w zależności od dostępnej alokacji, wyboru projektów pozytywnie zweryfikowanych pod względem oceny wykonalności, merytorycznej – szczegółowej oraz strategicznej znajdujących się na liście rezerwowej w Indykatywnym Wykazie Indywidualnych Projektów Kluczowych dla Regionalnego Programu Operacyjnego Województwa Mazowieckiego 
2007-2013 (IWIPK), Priorytet VI „Wykorzystanie walorów naturalnych i kulturowych dla rozwoju turystyki i rekreacji”, Działanie 6.1 „Kultura” Regionalnego Programu Operacyjnego Województwa Mazowieckiego 2007-2013.
</t>
  </si>
  <si>
    <t xml:space="preserve">Pozostała alokacja środków EFRR w Działaniu 6.1 </t>
  </si>
  <si>
    <t>Wartość dofinansowania projektów</t>
  </si>
  <si>
    <t>Analiza wykorzystania alokacji EFRR w ramach Działanie 6.1 „Kultura” 
(kurs Euro 4,3436 PLN/EURO EBC z dnia 30.08.2016 r.)</t>
  </si>
  <si>
    <t>Kaplica Grobowa na Cmentarzu Parafialnym w Wieliszewie</t>
  </si>
  <si>
    <t>RPMA.06.01.00-14-012/16</t>
  </si>
  <si>
    <t>RPMA.06.01.00-14-008/16</t>
  </si>
  <si>
    <t>RPMA.06.01.00-14-016/16</t>
  </si>
  <si>
    <t>RPMA.06.01.00-14-003/16</t>
  </si>
  <si>
    <t>RPMA.06.01.00-14-011/16</t>
  </si>
  <si>
    <t>RPMA.06.01.00-14-002/16</t>
  </si>
  <si>
    <t>RPMA.06.01.00-14-015/16</t>
  </si>
  <si>
    <t>RPMA.06.01.00-14-006/16</t>
  </si>
  <si>
    <t>RPMA.06.01.00-14-005/16</t>
  </si>
  <si>
    <t>RPMA.06.01.00-14-014/16</t>
  </si>
  <si>
    <t>RPMA.06.01.00-14-009/16</t>
  </si>
  <si>
    <t>RPMA.06.01.00-14-007/16</t>
  </si>
  <si>
    <t>RPMA.06.01.00-14-010/16</t>
  </si>
  <si>
    <t>MJWPU.420-8/16</t>
  </si>
  <si>
    <t>RPMA.06.01.00-14-001/16</t>
  </si>
  <si>
    <t>RPMA.06.01.00-14-004/16</t>
  </si>
</sst>
</file>

<file path=xl/styles.xml><?xml version="1.0" encoding="utf-8"?>
<styleSheet xmlns="http://schemas.openxmlformats.org/spreadsheetml/2006/main">
  <numFmts count="1">
    <numFmt numFmtId="164" formatCode="&quot;RPMA.02.02.00-14-&quot;0&quot;/12&quot;"/>
  </numFmts>
  <fonts count="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0" fontId="5" fillId="2" borderId="1" xfId="25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0" fontId="7" fillId="0" borderId="1" xfId="25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4" fontId="6" fillId="0" borderId="0" xfId="0" applyNumberFormat="1" applyFont="1"/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11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</cellXfs>
  <cellStyles count="26">
    <cellStyle name="Normalny" xfId="0" builtinId="0"/>
    <cellStyle name="Normalny 10" xfId="1"/>
    <cellStyle name="Normalny 10 2" xfId="2"/>
    <cellStyle name="Normalny 11" xfId="3"/>
    <cellStyle name="Normalny 13" xfId="4"/>
    <cellStyle name="Normalny 14" xfId="5"/>
    <cellStyle name="Normalny 15" xfId="6"/>
    <cellStyle name="Normalny 16" xfId="7"/>
    <cellStyle name="Normalny 17" xfId="8"/>
    <cellStyle name="Normalny 18" xfId="9"/>
    <cellStyle name="Normalny 19" xfId="10"/>
    <cellStyle name="Normalny 2" xfId="11"/>
    <cellStyle name="Normalny 20" xfId="12"/>
    <cellStyle name="Normalny 21" xfId="13"/>
    <cellStyle name="Normalny 22" xfId="14"/>
    <cellStyle name="Normalny 24" xfId="15"/>
    <cellStyle name="Normalny 25" xfId="16"/>
    <cellStyle name="Normalny 3" xfId="17"/>
    <cellStyle name="Normalny 4" xfId="18"/>
    <cellStyle name="Normalny 5" xfId="24"/>
    <cellStyle name="Normalny 6" xfId="19"/>
    <cellStyle name="Normalny 7" xfId="20"/>
    <cellStyle name="Normalny 8" xfId="21"/>
    <cellStyle name="Normalny 9" xfId="22"/>
    <cellStyle name="Procentowy" xfId="25" builtinId="5"/>
    <cellStyle name="Procentowy 2" xfId="23"/>
  </cellStyles>
  <dxfs count="0"/>
  <tableStyles count="0" defaultTableStyle="TableStyleMedium9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showGridLines="0" tabSelected="1" view="pageBreakPreview" zoomScale="70" zoomScaleNormal="100" zoomScaleSheetLayoutView="70" workbookViewId="0">
      <pane xSplit="1" ySplit="2" topLeftCell="B3" activePane="bottomRight" state="frozenSplit"/>
      <selection pane="topRight" activeCell="C1" sqref="C1"/>
      <selection pane="bottomLeft" activeCell="A2" sqref="A2"/>
      <selection pane="bottomRight" activeCell="B16" sqref="B16"/>
    </sheetView>
  </sheetViews>
  <sheetFormatPr defaultRowHeight="14.25"/>
  <cols>
    <col min="1" max="1" width="21.25" style="1" customWidth="1"/>
    <col min="2" max="2" width="25.875" style="1" customWidth="1"/>
    <col min="3" max="3" width="36.375" style="1" customWidth="1"/>
    <col min="4" max="4" width="44.625" style="1" customWidth="1"/>
    <col min="5" max="5" width="8" style="1" customWidth="1"/>
    <col min="6" max="9" width="15.625" style="1" customWidth="1"/>
    <col min="10" max="13" width="14.125" style="1" customWidth="1"/>
    <col min="14" max="16384" width="9" style="1"/>
  </cols>
  <sheetData>
    <row r="1" spans="1:13" ht="95.25" customHeight="1">
      <c r="A1" s="37" t="s">
        <v>63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ht="7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10</v>
      </c>
      <c r="H2" s="3" t="s">
        <v>6</v>
      </c>
      <c r="I2" s="3" t="s">
        <v>11</v>
      </c>
      <c r="J2" s="3" t="s">
        <v>12</v>
      </c>
      <c r="K2" s="3" t="s">
        <v>48</v>
      </c>
      <c r="L2" s="3" t="s">
        <v>13</v>
      </c>
      <c r="M2" s="4" t="s">
        <v>7</v>
      </c>
    </row>
    <row r="3" spans="1:13" ht="23.25" customHeight="1">
      <c r="A3" s="15">
        <v>1</v>
      </c>
      <c r="B3" s="15">
        <v>2</v>
      </c>
      <c r="C3" s="15">
        <v>3</v>
      </c>
      <c r="D3" s="14">
        <v>4</v>
      </c>
      <c r="E3" s="15">
        <v>5</v>
      </c>
      <c r="F3" s="14">
        <v>6</v>
      </c>
      <c r="G3" s="15">
        <v>7</v>
      </c>
      <c r="H3" s="14">
        <v>8</v>
      </c>
      <c r="I3" s="15">
        <v>9</v>
      </c>
      <c r="J3" s="14">
        <v>10</v>
      </c>
      <c r="K3" s="15">
        <v>11</v>
      </c>
      <c r="L3" s="14">
        <v>12</v>
      </c>
      <c r="M3" s="15">
        <v>13</v>
      </c>
    </row>
    <row r="4" spans="1:13" ht="52.5" customHeight="1">
      <c r="A4" s="21" t="s">
        <v>59</v>
      </c>
      <c r="B4" s="21" t="s">
        <v>68</v>
      </c>
      <c r="C4" s="7" t="s">
        <v>20</v>
      </c>
      <c r="D4" s="7" t="s">
        <v>21</v>
      </c>
      <c r="E4" s="16">
        <v>58</v>
      </c>
      <c r="F4" s="22">
        <v>10747808.720000001</v>
      </c>
      <c r="G4" s="22">
        <v>10747808.720000001</v>
      </c>
      <c r="H4" s="22">
        <v>9135637.4100000001</v>
      </c>
      <c r="I4" s="22">
        <v>0</v>
      </c>
      <c r="J4" s="5">
        <f t="shared" ref="J4:J18" si="0">H4/G4</f>
        <v>0.8499999998139155</v>
      </c>
      <c r="K4" s="22">
        <v>95</v>
      </c>
      <c r="L4" s="22">
        <v>74.5</v>
      </c>
      <c r="M4" s="6">
        <f t="shared" ref="M4:M18" si="1">L4/K4</f>
        <v>0.78421052631578947</v>
      </c>
    </row>
    <row r="5" spans="1:13" ht="65.25" customHeight="1">
      <c r="A5" s="21" t="s">
        <v>60</v>
      </c>
      <c r="B5" s="21" t="s">
        <v>79</v>
      </c>
      <c r="C5" s="7" t="s">
        <v>22</v>
      </c>
      <c r="D5" s="7" t="s">
        <v>23</v>
      </c>
      <c r="E5" s="16">
        <v>58</v>
      </c>
      <c r="F5" s="22">
        <v>8833713.5999999996</v>
      </c>
      <c r="G5" s="22">
        <v>8833713.5999999996</v>
      </c>
      <c r="H5" s="22">
        <v>7508656.5599999996</v>
      </c>
      <c r="I5" s="22">
        <v>0</v>
      </c>
      <c r="J5" s="5">
        <f t="shared" si="0"/>
        <v>0.85</v>
      </c>
      <c r="K5" s="22">
        <v>95</v>
      </c>
      <c r="L5" s="22">
        <v>77</v>
      </c>
      <c r="M5" s="6">
        <f t="shared" si="1"/>
        <v>0.81052631578947365</v>
      </c>
    </row>
    <row r="6" spans="1:13" ht="50.25" customHeight="1">
      <c r="A6" s="21" t="s">
        <v>51</v>
      </c>
      <c r="B6" s="24" t="s">
        <v>70</v>
      </c>
      <c r="C6" s="18" t="s">
        <v>46</v>
      </c>
      <c r="D6" s="23" t="s">
        <v>47</v>
      </c>
      <c r="E6" s="16">
        <v>59</v>
      </c>
      <c r="F6" s="19">
        <v>33717585.030000001</v>
      </c>
      <c r="G6" s="19">
        <v>27412670.760000002</v>
      </c>
      <c r="H6" s="19">
        <v>23300770.149999999</v>
      </c>
      <c r="I6" s="22">
        <v>0</v>
      </c>
      <c r="J6" s="5">
        <f t="shared" si="0"/>
        <v>0.85000000014591781</v>
      </c>
      <c r="K6" s="22">
        <v>95</v>
      </c>
      <c r="L6" s="22">
        <v>71</v>
      </c>
      <c r="M6" s="6">
        <f t="shared" si="1"/>
        <v>0.74736842105263157</v>
      </c>
    </row>
    <row r="7" spans="1:13" ht="63" customHeight="1">
      <c r="A7" s="21" t="s">
        <v>49</v>
      </c>
      <c r="B7" s="24" t="s">
        <v>82</v>
      </c>
      <c r="C7" s="7" t="s">
        <v>24</v>
      </c>
      <c r="D7" s="7" t="s">
        <v>25</v>
      </c>
      <c r="E7" s="16">
        <v>58</v>
      </c>
      <c r="F7" s="19">
        <v>899481.9</v>
      </c>
      <c r="G7" s="19">
        <v>899481.9</v>
      </c>
      <c r="H7" s="19">
        <v>746569.97</v>
      </c>
      <c r="I7" s="22">
        <v>0</v>
      </c>
      <c r="J7" s="5">
        <f t="shared" si="0"/>
        <v>0.82999999221774223</v>
      </c>
      <c r="K7" s="22">
        <v>95</v>
      </c>
      <c r="L7" s="22">
        <v>80</v>
      </c>
      <c r="M7" s="6">
        <f t="shared" si="1"/>
        <v>0.84210526315789469</v>
      </c>
    </row>
    <row r="8" spans="1:13" ht="66.75" customHeight="1">
      <c r="A8" s="21" t="s">
        <v>61</v>
      </c>
      <c r="B8" s="21" t="s">
        <v>75</v>
      </c>
      <c r="C8" s="7" t="s">
        <v>26</v>
      </c>
      <c r="D8" s="7" t="s">
        <v>27</v>
      </c>
      <c r="E8" s="16">
        <v>60</v>
      </c>
      <c r="F8" s="19">
        <v>1907377.6</v>
      </c>
      <c r="G8" s="19">
        <v>1544435.6</v>
      </c>
      <c r="H8" s="19">
        <v>1312770.26</v>
      </c>
      <c r="I8" s="22">
        <v>0</v>
      </c>
      <c r="J8" s="5">
        <f t="shared" si="0"/>
        <v>0.85</v>
      </c>
      <c r="K8" s="22">
        <v>95</v>
      </c>
      <c r="L8" s="22">
        <v>75.5</v>
      </c>
      <c r="M8" s="6">
        <f t="shared" si="1"/>
        <v>0.79473684210526319</v>
      </c>
    </row>
    <row r="9" spans="1:13" ht="51" customHeight="1">
      <c r="A9" s="21" t="s">
        <v>52</v>
      </c>
      <c r="B9" s="24" t="s">
        <v>74</v>
      </c>
      <c r="C9" s="7" t="s">
        <v>44</v>
      </c>
      <c r="D9" s="20" t="s">
        <v>45</v>
      </c>
      <c r="E9" s="16">
        <v>59</v>
      </c>
      <c r="F9" s="19">
        <v>7260271.4299999997</v>
      </c>
      <c r="G9" s="19">
        <v>7190281.25</v>
      </c>
      <c r="H9" s="19">
        <v>4999402.55</v>
      </c>
      <c r="I9" s="22">
        <v>0</v>
      </c>
      <c r="J9" s="5">
        <f t="shared" si="0"/>
        <v>0.69529999956538557</v>
      </c>
      <c r="K9" s="22">
        <v>95</v>
      </c>
      <c r="L9" s="22">
        <v>77</v>
      </c>
      <c r="M9" s="6">
        <f t="shared" si="1"/>
        <v>0.81052631578947365</v>
      </c>
    </row>
    <row r="10" spans="1:13" ht="41.25" customHeight="1">
      <c r="A10" s="21" t="s">
        <v>62</v>
      </c>
      <c r="B10" s="21" t="s">
        <v>77</v>
      </c>
      <c r="C10" s="21" t="s">
        <v>28</v>
      </c>
      <c r="D10" s="21" t="s">
        <v>29</v>
      </c>
      <c r="E10" s="16">
        <v>59</v>
      </c>
      <c r="F10" s="19">
        <v>1230105.5</v>
      </c>
      <c r="G10" s="19">
        <v>1230105.5</v>
      </c>
      <c r="H10" s="19">
        <v>1045589.68</v>
      </c>
      <c r="I10" s="22">
        <v>0</v>
      </c>
      <c r="J10" s="5">
        <f t="shared" si="0"/>
        <v>0.85000000406469201</v>
      </c>
      <c r="K10" s="22">
        <v>95</v>
      </c>
      <c r="L10" s="22">
        <v>68</v>
      </c>
      <c r="M10" s="6">
        <f t="shared" si="1"/>
        <v>0.71578947368421053</v>
      </c>
    </row>
    <row r="11" spans="1:13" ht="51" customHeight="1">
      <c r="A11" s="21" t="s">
        <v>81</v>
      </c>
      <c r="B11" s="21" t="s">
        <v>71</v>
      </c>
      <c r="C11" s="7" t="s">
        <v>30</v>
      </c>
      <c r="D11" s="7" t="s">
        <v>31</v>
      </c>
      <c r="E11" s="16">
        <v>58</v>
      </c>
      <c r="F11" s="19">
        <v>567824.76</v>
      </c>
      <c r="G11" s="19">
        <v>567824.76</v>
      </c>
      <c r="H11" s="19">
        <v>482651.05</v>
      </c>
      <c r="I11" s="22">
        <v>0</v>
      </c>
      <c r="J11" s="5">
        <f t="shared" si="0"/>
        <v>0.8500000070444268</v>
      </c>
      <c r="K11" s="22">
        <v>95</v>
      </c>
      <c r="L11" s="22">
        <v>60.5</v>
      </c>
      <c r="M11" s="6">
        <f t="shared" si="1"/>
        <v>0.63684210526315788</v>
      </c>
    </row>
    <row r="12" spans="1:13" ht="36.75" customHeight="1">
      <c r="A12" s="21" t="s">
        <v>50</v>
      </c>
      <c r="B12" s="21" t="s">
        <v>72</v>
      </c>
      <c r="C12" s="7" t="s">
        <v>32</v>
      </c>
      <c r="D12" s="7" t="s">
        <v>67</v>
      </c>
      <c r="E12" s="16">
        <v>58</v>
      </c>
      <c r="F12" s="19">
        <v>755894.23</v>
      </c>
      <c r="G12" s="19">
        <v>755894.23</v>
      </c>
      <c r="H12" s="19">
        <v>432900.62</v>
      </c>
      <c r="I12" s="22">
        <v>0</v>
      </c>
      <c r="J12" s="5">
        <f t="shared" si="0"/>
        <v>0.57269999269606808</v>
      </c>
      <c r="K12" s="22">
        <v>95</v>
      </c>
      <c r="L12" s="22">
        <v>64</v>
      </c>
      <c r="M12" s="6">
        <f t="shared" si="1"/>
        <v>0.67368421052631577</v>
      </c>
    </row>
    <row r="13" spans="1:13" ht="45.75" customHeight="1">
      <c r="A13" s="21" t="s">
        <v>55</v>
      </c>
      <c r="B13" s="21" t="s">
        <v>78</v>
      </c>
      <c r="C13" s="7" t="s">
        <v>33</v>
      </c>
      <c r="D13" s="7" t="s">
        <v>34</v>
      </c>
      <c r="E13" s="16">
        <v>58</v>
      </c>
      <c r="F13" s="19">
        <v>11271065</v>
      </c>
      <c r="G13" s="19">
        <v>2177365</v>
      </c>
      <c r="H13" s="19">
        <v>1850760.25</v>
      </c>
      <c r="I13" s="22">
        <v>0</v>
      </c>
      <c r="J13" s="5">
        <f t="shared" si="0"/>
        <v>0.85</v>
      </c>
      <c r="K13" s="22">
        <v>95</v>
      </c>
      <c r="L13" s="22">
        <v>58.5</v>
      </c>
      <c r="M13" s="6">
        <f t="shared" si="1"/>
        <v>0.61578947368421055</v>
      </c>
    </row>
    <row r="14" spans="1:13" ht="50.25" customHeight="1">
      <c r="A14" s="21" t="s">
        <v>54</v>
      </c>
      <c r="B14" s="21" t="s">
        <v>69</v>
      </c>
      <c r="C14" s="7" t="s">
        <v>35</v>
      </c>
      <c r="D14" s="7" t="s">
        <v>36</v>
      </c>
      <c r="E14" s="16">
        <v>59</v>
      </c>
      <c r="F14" s="19">
        <v>3383886.68</v>
      </c>
      <c r="G14" s="19">
        <v>3383886.68</v>
      </c>
      <c r="H14" s="19">
        <v>2876303.68</v>
      </c>
      <c r="I14" s="22">
        <v>0</v>
      </c>
      <c r="J14" s="5">
        <f t="shared" si="0"/>
        <v>0.85000000059103631</v>
      </c>
      <c r="K14" s="22">
        <v>95</v>
      </c>
      <c r="L14" s="22">
        <v>88</v>
      </c>
      <c r="M14" s="6">
        <f t="shared" si="1"/>
        <v>0.9263157894736842</v>
      </c>
    </row>
    <row r="15" spans="1:13" ht="51.75" customHeight="1">
      <c r="A15" s="21" t="s">
        <v>56</v>
      </c>
      <c r="B15" s="21" t="s">
        <v>76</v>
      </c>
      <c r="C15" s="7" t="s">
        <v>37</v>
      </c>
      <c r="D15" s="7" t="s">
        <v>38</v>
      </c>
      <c r="E15" s="16">
        <v>58</v>
      </c>
      <c r="F15" s="19">
        <v>12611003</v>
      </c>
      <c r="G15" s="19">
        <v>10336346.08</v>
      </c>
      <c r="H15" s="19">
        <v>7451471.8899999997</v>
      </c>
      <c r="I15" s="22">
        <v>0</v>
      </c>
      <c r="J15" s="5">
        <f t="shared" si="0"/>
        <v>0.72090000008978028</v>
      </c>
      <c r="K15" s="22">
        <v>95</v>
      </c>
      <c r="L15" s="22">
        <v>72</v>
      </c>
      <c r="M15" s="6">
        <f t="shared" si="1"/>
        <v>0.75789473684210529</v>
      </c>
    </row>
    <row r="16" spans="1:13" ht="53.25" customHeight="1">
      <c r="A16" s="21" t="s">
        <v>57</v>
      </c>
      <c r="B16" s="21" t="s">
        <v>73</v>
      </c>
      <c r="C16" s="7" t="s">
        <v>37</v>
      </c>
      <c r="D16" s="7" t="s">
        <v>39</v>
      </c>
      <c r="E16" s="16">
        <v>59</v>
      </c>
      <c r="F16" s="19">
        <v>7685820.9100000001</v>
      </c>
      <c r="G16" s="19">
        <v>6299853.2000000002</v>
      </c>
      <c r="H16" s="19">
        <v>5354875.22</v>
      </c>
      <c r="I16" s="22">
        <v>0</v>
      </c>
      <c r="J16" s="5">
        <f t="shared" si="0"/>
        <v>0.85</v>
      </c>
      <c r="K16" s="22">
        <v>95</v>
      </c>
      <c r="L16" s="22">
        <v>62.5</v>
      </c>
      <c r="M16" s="6">
        <f t="shared" si="1"/>
        <v>0.65789473684210531</v>
      </c>
    </row>
    <row r="17" spans="1:13" ht="42.75" customHeight="1">
      <c r="A17" s="21" t="s">
        <v>53</v>
      </c>
      <c r="B17" s="24" t="s">
        <v>83</v>
      </c>
      <c r="C17" s="7" t="s">
        <v>40</v>
      </c>
      <c r="D17" s="7" t="s">
        <v>41</v>
      </c>
      <c r="E17" s="16">
        <v>58</v>
      </c>
      <c r="F17" s="19">
        <v>1642105.09</v>
      </c>
      <c r="G17" s="19">
        <v>1642105.09</v>
      </c>
      <c r="H17" s="19">
        <v>1395789.33</v>
      </c>
      <c r="I17" s="22">
        <v>0</v>
      </c>
      <c r="J17" s="5">
        <f t="shared" si="0"/>
        <v>0.85000000213141047</v>
      </c>
      <c r="K17" s="22">
        <v>95</v>
      </c>
      <c r="L17" s="22">
        <v>66.5</v>
      </c>
      <c r="M17" s="6">
        <f t="shared" si="1"/>
        <v>0.7</v>
      </c>
    </row>
    <row r="18" spans="1:13" ht="50.25" customHeight="1">
      <c r="A18" s="21" t="s">
        <v>58</v>
      </c>
      <c r="B18" s="21" t="s">
        <v>80</v>
      </c>
      <c r="C18" s="7" t="s">
        <v>42</v>
      </c>
      <c r="D18" s="7" t="s">
        <v>43</v>
      </c>
      <c r="E18" s="16">
        <v>58</v>
      </c>
      <c r="F18" s="19">
        <v>1176160.81</v>
      </c>
      <c r="G18" s="19">
        <v>956228.3</v>
      </c>
      <c r="H18" s="19">
        <v>812698.43</v>
      </c>
      <c r="I18" s="22">
        <v>0</v>
      </c>
      <c r="J18" s="5">
        <f t="shared" si="0"/>
        <v>0.84989999773066749</v>
      </c>
      <c r="K18" s="22">
        <v>95</v>
      </c>
      <c r="L18" s="22">
        <v>63.5</v>
      </c>
      <c r="M18" s="6">
        <f t="shared" si="1"/>
        <v>0.66842105263157892</v>
      </c>
    </row>
    <row r="19" spans="1:13" ht="35.25" customHeight="1">
      <c r="A19" s="17"/>
      <c r="B19" s="17"/>
      <c r="C19" s="17"/>
      <c r="D19" s="17"/>
      <c r="E19" s="7" t="s">
        <v>19</v>
      </c>
      <c r="F19" s="8">
        <f>SUM(F4:F18)</f>
        <v>103690104.26000001</v>
      </c>
      <c r="G19" s="8">
        <f>SUM(G4:G18)</f>
        <v>83978000.670000002</v>
      </c>
      <c r="H19" s="8">
        <f>SUM(H4:H18)</f>
        <v>68706847.049999997</v>
      </c>
      <c r="I19" s="17"/>
      <c r="J19" s="17"/>
      <c r="K19" s="17"/>
      <c r="L19" s="17"/>
      <c r="M19" s="17"/>
    </row>
    <row r="20" spans="1:13" ht="19.5" customHeight="1">
      <c r="A20" s="9"/>
      <c r="B20" s="10"/>
      <c r="C20" s="11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ht="48.75" customHeight="1">
      <c r="D21" s="40" t="s">
        <v>66</v>
      </c>
      <c r="E21" s="41"/>
      <c r="F21" s="41"/>
      <c r="G21" s="41"/>
      <c r="H21" s="41"/>
      <c r="I21" s="42"/>
    </row>
    <row r="22" spans="1:13" ht="26.25" customHeight="1">
      <c r="D22" s="45"/>
      <c r="E22" s="45"/>
      <c r="F22" s="43" t="s">
        <v>8</v>
      </c>
      <c r="G22" s="44"/>
      <c r="H22" s="46" t="s">
        <v>9</v>
      </c>
      <c r="I22" s="47"/>
    </row>
    <row r="23" spans="1:13" ht="31.5" customHeight="1">
      <c r="D23" s="45" t="s">
        <v>14</v>
      </c>
      <c r="E23" s="45"/>
      <c r="F23" s="43">
        <v>81000949</v>
      </c>
      <c r="G23" s="44"/>
      <c r="H23" s="43">
        <v>335525065.52613997</v>
      </c>
      <c r="I23" s="44"/>
    </row>
    <row r="24" spans="1:13" ht="36.75" customHeight="1">
      <c r="D24" s="36" t="s">
        <v>16</v>
      </c>
      <c r="E24" s="36"/>
      <c r="F24" s="25">
        <f>H24/F29</f>
        <v>56977975.980753288</v>
      </c>
      <c r="G24" s="34"/>
      <c r="H24" s="25">
        <v>247489536.47</v>
      </c>
      <c r="I24" s="34"/>
    </row>
    <row r="25" spans="1:13" ht="36" customHeight="1">
      <c r="D25" s="36" t="s">
        <v>17</v>
      </c>
      <c r="E25" s="36"/>
      <c r="F25" s="32">
        <f>H25/F29</f>
        <v>19877384.080025781</v>
      </c>
      <c r="G25" s="33"/>
      <c r="H25" s="32">
        <v>86339405.489999995</v>
      </c>
      <c r="I25" s="33"/>
      <c r="J25" s="12"/>
    </row>
    <row r="26" spans="1:13" ht="30" customHeight="1">
      <c r="D26" s="36" t="s">
        <v>18</v>
      </c>
      <c r="E26" s="36"/>
      <c r="F26" s="32">
        <v>0</v>
      </c>
      <c r="G26" s="33"/>
      <c r="H26" s="25">
        <v>0</v>
      </c>
      <c r="I26" s="26"/>
      <c r="J26" s="12"/>
    </row>
    <row r="27" spans="1:13" ht="36.75" customHeight="1">
      <c r="D27" s="32" t="s">
        <v>65</v>
      </c>
      <c r="E27" s="35"/>
      <c r="F27" s="32">
        <f>H27/F29</f>
        <v>15817949.868772445</v>
      </c>
      <c r="G27" s="33"/>
      <c r="H27" s="25">
        <f>H19</f>
        <v>68706847.049999997</v>
      </c>
      <c r="I27" s="26"/>
      <c r="J27" s="12"/>
    </row>
    <row r="28" spans="1:13" ht="49.5" customHeight="1">
      <c r="D28" s="36" t="s">
        <v>64</v>
      </c>
      <c r="E28" s="36"/>
      <c r="F28" s="25">
        <v>0</v>
      </c>
      <c r="G28" s="34"/>
      <c r="H28" s="25">
        <v>0</v>
      </c>
      <c r="I28" s="34"/>
    </row>
    <row r="29" spans="1:13" ht="25.5" customHeight="1">
      <c r="D29" s="27" t="s">
        <v>15</v>
      </c>
      <c r="E29" s="28"/>
      <c r="F29" s="29">
        <v>4.3436000000000003</v>
      </c>
      <c r="G29" s="30"/>
      <c r="H29" s="30"/>
      <c r="I29" s="31"/>
    </row>
    <row r="32" spans="1:13">
      <c r="D32" s="13"/>
    </row>
  </sheetData>
  <protectedRanges>
    <protectedRange sqref="F17:H17 F4:H16 F18:H18" name="wprowadzanie danych"/>
  </protectedRanges>
  <sortState ref="A3:M12">
    <sortCondition descending="1" ref="M3:M19"/>
  </sortState>
  <customSheetViews>
    <customSheetView guid="{88B00F64-38FF-4C3C-B7D3-158ADEF3C9F2}" showPageBreaks="1" showGridLines="0" printArea="1" filter="1" showAutoFilter="1" view="pageBreakPreview">
      <pane xSplit="2" ySplit="2" topLeftCell="C3" activePane="bottomRight" state="frozenSplit"/>
      <selection pane="bottomRight" activeCell="H25" sqref="H25"/>
      <rowBreaks count="1" manualBreakCount="1">
        <brk id="46" max="14" man="1"/>
      </rowBreaks>
      <pageMargins left="0.19685039370078741" right="0.15748031496062992" top="0.35433070866141736" bottom="0.35433070866141736" header="0.15748031496062992" footer="0.15748031496062992"/>
      <pageSetup paperSize="9" scale="51" orientation="landscape" r:id="rId1"/>
      <autoFilter ref="A2:N58">
        <filterColumn colId="1">
          <filters>
            <filter val="1945"/>
          </filters>
        </filterColumn>
      </autoFilter>
    </customSheetView>
  </customSheetViews>
  <mergeCells count="25">
    <mergeCell ref="A1:M1"/>
    <mergeCell ref="D21:I21"/>
    <mergeCell ref="F23:G23"/>
    <mergeCell ref="H23:I23"/>
    <mergeCell ref="F24:G24"/>
    <mergeCell ref="H24:I24"/>
    <mergeCell ref="D23:E23"/>
    <mergeCell ref="D24:E24"/>
    <mergeCell ref="D22:E22"/>
    <mergeCell ref="F22:G22"/>
    <mergeCell ref="H22:I22"/>
    <mergeCell ref="H27:I27"/>
    <mergeCell ref="D29:E29"/>
    <mergeCell ref="F29:I29"/>
    <mergeCell ref="F25:G25"/>
    <mergeCell ref="H25:I25"/>
    <mergeCell ref="H26:I26"/>
    <mergeCell ref="F28:G28"/>
    <mergeCell ref="H28:I28"/>
    <mergeCell ref="D27:E27"/>
    <mergeCell ref="D28:E28"/>
    <mergeCell ref="D25:E25"/>
    <mergeCell ref="D26:E26"/>
    <mergeCell ref="F26:G26"/>
    <mergeCell ref="F27:G27"/>
  </mergeCells>
  <pageMargins left="0.19685039370078741" right="0.15748031496062992" top="0.35433070866141736" bottom="0.35433070866141736" header="0.15748031496062992" footer="0.15748031496062992"/>
  <pageSetup paperSize="9" scale="52" orientation="landscape" r:id="rId2"/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- 6.1 Projekty kluczo</vt:lpstr>
      <vt:lpstr>'Załącznik - 6.1 Projekty kluczo'!Obszar_wydruku</vt:lpstr>
      <vt:lpstr>'Załącznik - 6.1 Projekty kluczo'!Tytuły_wydruku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Greda</dc:creator>
  <cp:lastModifiedBy>w.jasiak</cp:lastModifiedBy>
  <cp:lastPrinted>2016-09-22T13:19:36Z</cp:lastPrinted>
  <dcterms:created xsi:type="dcterms:W3CDTF">2012-10-01T08:07:18Z</dcterms:created>
  <dcterms:modified xsi:type="dcterms:W3CDTF">2016-09-29T08:02:58Z</dcterms:modified>
</cp:coreProperties>
</file>